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100" windowHeight="5910" tabRatio="532" activeTab="3"/>
  </bookViews>
  <sheets>
    <sheet name="доходы(Прил№2" sheetId="1" r:id="rId1"/>
    <sheet name="ведфункц(прил4" sheetId="2" r:id="rId2"/>
    <sheet name="прил.3" sheetId="3" r:id="rId3"/>
    <sheet name="доходы(Прил№1)" sheetId="4" r:id="rId4"/>
    <sheet name="прил.5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'ведфункц(прил4'!$A$1:$G$112</definedName>
    <definedName name="_xlnm.Print_Area" localSheetId="2">'прил.3'!$A$1:$E$42</definedName>
  </definedNames>
  <calcPr fullCalcOnLoad="1"/>
</workbook>
</file>

<file path=xl/sharedStrings.xml><?xml version="1.0" encoding="utf-8"?>
<sst xmlns="http://schemas.openxmlformats.org/spreadsheetml/2006/main" count="836" uniqueCount="269">
  <si>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</si>
  <si>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</si>
  <si>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</si>
  <si>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</si>
  <si>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</si>
  <si>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</si>
  <si>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</si>
  <si>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Прочие расходы</t>
  </si>
  <si>
    <t>Поступление нефинансовых активов</t>
  </si>
  <si>
    <t>Увеличение стоимости основных средств</t>
  </si>
  <si>
    <t>Обеспечение деятельности подведомственных учреждений</t>
  </si>
  <si>
    <t>О8</t>
  </si>
  <si>
    <t>Культура</t>
  </si>
  <si>
    <t>Библиотеки</t>
  </si>
  <si>
    <t>Наименование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</si>
  <si>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</si>
  <si>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</si>
  <si>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</si>
  <si>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</si>
  <si>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</si>
  <si>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</si>
  <si>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Социальное обеспечение</t>
  </si>
  <si>
    <t>Пособия по социальной помощи населению</t>
  </si>
  <si>
    <t xml:space="preserve">                                       Наименование </t>
  </si>
  <si>
    <t xml:space="preserve"> ДОХОДЫ </t>
  </si>
  <si>
    <t>Налоги на прибыль</t>
  </si>
  <si>
    <t xml:space="preserve">Налог на доходы физических лиц  </t>
  </si>
  <si>
    <t>Налог на доходы физических лиц,получаемых в виде дивидендов</t>
  </si>
  <si>
    <t>Налог на доходы физических лиц,облагаемых по налоговой ставке, установленной пунктом 1статьи 224 НК РФ)</t>
  </si>
  <si>
    <t>Налоги на имущество</t>
  </si>
  <si>
    <t xml:space="preserve">Земельный налог </t>
  </si>
  <si>
    <t>ИТОГО  СОБСТВЕННЫХ ДОХОДОВ :</t>
  </si>
  <si>
    <t>БЕЗВОЗМЕЗДНЫЕ ПОСТУПЛЕНИЯ</t>
  </si>
  <si>
    <t>Дотации от других бюджетов  бюджетной  системы РФ</t>
  </si>
  <si>
    <t xml:space="preserve">Дотации местным бюджетам на выравнивание уровня бюджетной обеспеченности </t>
  </si>
  <si>
    <t xml:space="preserve">Дотации бюджетам поселений на выравнивание уровня бюджетной обеспеченности </t>
  </si>
  <si>
    <t>Дотации бюджетам на поддержку мер по обеспечению сбаланс. бюджетов</t>
  </si>
  <si>
    <t xml:space="preserve">Субвенции от других бюджетов бюджетной системы РФ </t>
  </si>
  <si>
    <t xml:space="preserve"> ВСЕГО  ДОХОДОВ</t>
  </si>
  <si>
    <t>Оплата жилищно-коммунальных услуг отдельным категорям граждан</t>
  </si>
  <si>
    <t>Мобилизационная и вневойсковая подготовка</t>
  </si>
  <si>
    <t>НАЦИОНАЛЬНАЯ ОБОРОНА</t>
  </si>
  <si>
    <t>Прочие субсидии, зачисляемые в бюджеты поселений</t>
  </si>
  <si>
    <t>Субсидии от других бюджетов бюджетной системы РФ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</si>
  <si>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</si>
  <si>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</si>
  <si>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</si>
  <si>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</si>
  <si>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</si>
  <si>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</si>
  <si>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</si>
  <si>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</si>
  <si>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Жилищное хозяйство хозяйство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</si>
  <si>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</si>
  <si>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</si>
  <si>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</si>
  <si>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</si>
  <si>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Дворцы и дома культуры, другие учреждения культуры и средств массовой информации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</si>
  <si>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</si>
  <si>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Налог на имущество физических лиц</t>
  </si>
  <si>
    <t>Земельный налог,взимаемый по ставке,установленным в соответствии с подпунктом 1 пункта 1 статьи 394 Налогового кодекса РФ</t>
  </si>
  <si>
    <t>Земельный налог,взимаемый по ставкам,установленным в соответствии с подпунктом 1 пункта 1 статьи 394 Налогового кодекса РФ и применяемым к объектам налогообложения,расположенным в границах поселений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</si>
  <si>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</si>
  <si>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Резервный фонд</t>
  </si>
  <si>
    <t>Приложение № 3</t>
  </si>
  <si>
    <t>Налог на совокупный налог</t>
  </si>
  <si>
    <t>Единый сельскохозяйственный налог</t>
  </si>
  <si>
    <t>в том числе</t>
  </si>
  <si>
    <t xml:space="preserve">Дотации бюджетам поселений на выравнивание уровня бюджетной обеспеченности из фонда финансовой поддержки Иркутской области </t>
  </si>
  <si>
    <t>дотации бюджетам поселений на выравнивание бюджетной обеспеченности с районного фонда финансовой поддержки</t>
  </si>
  <si>
    <t xml:space="preserve">     Налог на доходы физических лиц с доходов,облагаемых по налоговой       ставке,установленной пунктом 1 статьи 224 Налогового кодекса РФ,за исключением доходов,полученных физическими лицами,зарегистрированными в качестве индивидуальных предпринимателей,частных нотариусов и других лиц,занимающихся частной практикой.</t>
  </si>
  <si>
    <t>Источники финансирования дефицита бюджета</t>
  </si>
  <si>
    <t>000 01 05 02 00 00 0000 500</t>
  </si>
  <si>
    <t>Уменьшение прочих остатков средств бюджета</t>
  </si>
  <si>
    <t>Код бюджетной классификации</t>
  </si>
  <si>
    <t>доходов поселения</t>
  </si>
  <si>
    <t>1 01 00000 00 0000 000</t>
  </si>
  <si>
    <t xml:space="preserve"> 1 00 00000 00 0000 000</t>
  </si>
  <si>
    <t xml:space="preserve"> 1 01 01000 00 0000 000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</si>
  <si>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</si>
  <si>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</si>
  <si>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</si>
  <si>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1 05 00000 00 0000 000</t>
  </si>
  <si>
    <t xml:space="preserve"> 1 05 03000 01 1000 110</t>
  </si>
  <si>
    <t xml:space="preserve"> 1 06 00000 00 0000 000</t>
  </si>
  <si>
    <t>НАЛОГОВЫЕ И НЕНАЛОГОВЫЕ ДОХОДЫ</t>
  </si>
  <si>
    <t>Приложение №4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</si>
  <si>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</si>
  <si>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 xml:space="preserve"> 1 06 01000 00 0000 110</t>
  </si>
  <si>
    <t xml:space="preserve"> 1 06 01030 10 1000 110</t>
  </si>
  <si>
    <t xml:space="preserve"> 1 06 06000 00 0000 110</t>
  </si>
  <si>
    <t xml:space="preserve"> 1 06 06010 00 0000 110</t>
  </si>
  <si>
    <t>Пеня по единому сельскохозяйственному налогу</t>
  </si>
  <si>
    <t>Пеня по Налогу на имущество физических лиц,взимаемый по ставкам,применяемым к объектам налогообложения,расположенным в границах поселений</t>
  </si>
  <si>
    <t xml:space="preserve"> 2 00 00000 00 0000 000</t>
  </si>
  <si>
    <t xml:space="preserve"> 2 02 01000 00 0000 151</t>
  </si>
  <si>
    <t xml:space="preserve"> 2 02 01000 03 0000 151</t>
  </si>
  <si>
    <t xml:space="preserve"> 2 02 01001 10 0000 151</t>
  </si>
  <si>
    <t xml:space="preserve"> 2 02 01003 00 0000 151</t>
  </si>
  <si>
    <t>2 02 01003 10 0000 151</t>
  </si>
  <si>
    <t xml:space="preserve"> 2 02 02000 00 0000 151</t>
  </si>
  <si>
    <t xml:space="preserve"> 2 02 03015 00 0000 151</t>
  </si>
  <si>
    <t xml:space="preserve"> 2 02 03015 10 0000 151</t>
  </si>
  <si>
    <t>2 02 02999 10 0000 151</t>
  </si>
  <si>
    <t>кассовое исполнение</t>
  </si>
  <si>
    <t>000</t>
  </si>
  <si>
    <t>Резервные фонды местных администраций</t>
  </si>
  <si>
    <t>02</t>
  </si>
  <si>
    <t>00</t>
  </si>
  <si>
    <t>03</t>
  </si>
  <si>
    <t>05</t>
  </si>
  <si>
    <t>01</t>
  </si>
  <si>
    <t>1 01 02010 01 1000 110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</si>
  <si>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</si>
  <si>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</si>
  <si>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</si>
  <si>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1 01 02030 01 1000 110</t>
  </si>
  <si>
    <t>1 01 02030 01 3000 110</t>
  </si>
  <si>
    <t>1 05 03020 01 2000 110</t>
  </si>
  <si>
    <t>1 05 03020 01 3000 110</t>
  </si>
  <si>
    <t xml:space="preserve"> 2 02 03024 10 0000 151</t>
  </si>
  <si>
    <t>2 19 05000 10 0000 151‬</t>
  </si>
  <si>
    <t>230</t>
  </si>
  <si>
    <t>242</t>
  </si>
  <si>
    <t>244</t>
  </si>
  <si>
    <t>04</t>
  </si>
  <si>
    <t>09</t>
  </si>
  <si>
    <t>200</t>
  </si>
  <si>
    <t xml:space="preserve">     Налог на доходы физических лиц с доходов,облагаемых по налоговой       ставке,установленной пунктом 1 статьи 224 Налогового кодекса РФ,за исключением доходов,полученных физическими лицами,зарегистрированными в качестве индивидуальных предпринимателей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</si>
  <si>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</si>
  <si>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</si>
  <si>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1 01 02010 01 2000 110</t>
  </si>
  <si>
    <t>Приложение  2</t>
  </si>
  <si>
    <t>Налог на доходы физических лиц с доходов,облагаемых по налоговой       ставке,установленной пунктом 1 статьи 224 Налогового кодекса РФ,за исключением доходов,полученных физическими лицами,зарегистрированными в качестве индивидуальных предпринимателей,частных нотариусов и других лиц,занимающихся частной практикой.</t>
  </si>
  <si>
    <t>1 01 02020 01 0000 110</t>
  </si>
  <si>
    <t>1 01 02030 01 2000 110</t>
  </si>
  <si>
    <t xml:space="preserve"> 1 05 03000 01 2000 110</t>
  </si>
  <si>
    <t xml:space="preserve"> 1 06 01030 10 2000 110</t>
  </si>
  <si>
    <t>раздел</t>
  </si>
  <si>
    <t xml:space="preserve">подраздел </t>
  </si>
  <si>
    <t>целевая статья расходов</t>
  </si>
  <si>
    <t>вид расходов</t>
  </si>
  <si>
    <t>Расходы на выплаты персоналу в целях обеспечения выполнения функций государственными органами,казенными учреждениями,органами управления государственных внебюджетных фондов</t>
  </si>
  <si>
    <t>Фонд оплаты труда и страховых взносов</t>
  </si>
  <si>
    <t>Руководство и управление в сфере установленных функций государственной власти субъектов РФ и муниципальных образований</t>
  </si>
  <si>
    <t>100</t>
  </si>
  <si>
    <t>Закупка товаров, работ,услуг в целях формирования государственного  материального резерва</t>
  </si>
  <si>
    <t>Закупка товаров, работ,услуг сфере информационно-коммуникационных технологий</t>
  </si>
  <si>
    <t>Прочая закупка товаров,работ,услуг для государственных нужд</t>
  </si>
  <si>
    <t>Уплата прочих налогов,сборов и иных платежей</t>
  </si>
  <si>
    <t>резевные средства</t>
  </si>
  <si>
    <t>870</t>
  </si>
  <si>
    <t>Осуществление отделных областных государственных пономочий в сфере водоснабжения и водоотведения</t>
  </si>
  <si>
    <t>Дорожное хозяйство (дорожные фонды)</t>
  </si>
  <si>
    <t>000 00 00</t>
  </si>
  <si>
    <t>Коммунальное хозяйство</t>
  </si>
  <si>
    <t>3510500</t>
  </si>
  <si>
    <t>ФИЗИЧЕСКАЯ КУЛЬТУРА И СПОРТ</t>
  </si>
  <si>
    <t>11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</si>
  <si>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</si>
  <si>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14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</si>
  <si>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</si>
  <si>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</si>
  <si>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Перечисления другим бюджетам Бюджетной системы РФ</t>
  </si>
  <si>
    <t>251</t>
  </si>
  <si>
    <t>КУЛЬТУРА, КИНЕМАТОГРАФИЯ</t>
  </si>
  <si>
    <t>110</t>
  </si>
  <si>
    <t>итого</t>
  </si>
  <si>
    <t>сумма (рублей)</t>
  </si>
  <si>
    <t>код</t>
  </si>
  <si>
    <t>Уменьшение остатков средств бюджета</t>
  </si>
  <si>
    <t>000 01 05 00 00 00 0000 600</t>
  </si>
  <si>
    <t xml:space="preserve"> Источники  финансирования</t>
  </si>
  <si>
    <t xml:space="preserve">   сумма</t>
  </si>
  <si>
    <t>000 01 00 00 00 00 0000 000</t>
  </si>
  <si>
    <t>Источники финансирования дефицита бюджета всего</t>
  </si>
  <si>
    <t>Бюджетные кредиты от других бюджетов бюджетной системы РФ</t>
  </si>
  <si>
    <t>000 01 03 00 00 00 0000 000</t>
  </si>
  <si>
    <t>000 01 03 00 00 00 0000 700</t>
  </si>
  <si>
    <t>Полученные бюджетные кредиты ои других бюджетов бюджетной системы РФ в валюте РФ</t>
  </si>
  <si>
    <t>Полученные бюджетные кредиты ои других бюджетов бюджетной системы РФ бюджетами муниципальных образований в валюте РФ</t>
  </si>
  <si>
    <t>Погашение бюджетных кредитов от других бюджетов бюджетной системы</t>
  </si>
  <si>
    <t>000 01 03 00 00 10 0000 810</t>
  </si>
  <si>
    <t>000 01 03 00 00 10 0000 710</t>
  </si>
  <si>
    <t>Изменение остатков средств на счетах по учету средств бюджетов</t>
  </si>
  <si>
    <t>000 01 05 00 00 10 0000 500</t>
  </si>
  <si>
    <t>Увеличение прочих остатков денежных средств бюджетов</t>
  </si>
  <si>
    <t>000 01 05 02 00 00 0000 510</t>
  </si>
  <si>
    <t>000 01 05 02 00 00 0000 610</t>
  </si>
  <si>
    <t>Увеличение  остатков  средств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</si>
  <si>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</si>
  <si>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с доходов,облагаемых по налоговой       ставке,установленной пунктом 1 статьи 224 Налогового кодекса РФ,за исключением доходов,полученных физическими лицами,зарегистрированными в качестве индивидуальных предпринимателей,част</t>
  </si>
  <si>
    <t>Код доходов бюджетной классификации РФ</t>
  </si>
  <si>
    <t>Приложение  1</t>
  </si>
  <si>
    <t>1 01 02010 01 3000 110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</si>
  <si>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</si>
  <si>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</si>
  <si>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</si>
  <si>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</si>
  <si>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</si>
  <si>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 xml:space="preserve"> 1 03 02230 01 0000 110</t>
  </si>
  <si>
    <t>1 03 02240 01 0000 110</t>
  </si>
  <si>
    <t xml:space="preserve"> 1 03 02250 01 0000 110</t>
  </si>
  <si>
    <t>1 03 02260 01 0000 110</t>
  </si>
  <si>
    <t>1 03 00000 00 0000 000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</si>
  <si>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</si>
  <si>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</si>
  <si>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>Закупка товаров, работ,услуг для муниципальных нужд</t>
  </si>
  <si>
    <t>Прочая закупка товаров,работ,услуг для муниципальных нужд</t>
  </si>
  <si>
    <t>Штрафы по единому сельскохозяйственному налогу</t>
  </si>
  <si>
    <t xml:space="preserve"> 1 05 03000 01 3000 110</t>
  </si>
  <si>
    <t xml:space="preserve"> 1 06 01030 10 2100 110</t>
  </si>
  <si>
    <t>1 06 06043 10 0000 110</t>
  </si>
  <si>
    <t xml:space="preserve"> 1 06 06033 10 1000 110</t>
  </si>
  <si>
    <t xml:space="preserve"> 1 06 06033 10 2000 110</t>
  </si>
  <si>
    <t xml:space="preserve"> 1 06 06033 10 3000 110</t>
  </si>
  <si>
    <t>1 06 06043 10 1000 110</t>
  </si>
  <si>
    <t>1 06 06043 10 2000 110</t>
  </si>
  <si>
    <t>1 06 06043 10 2100 110</t>
  </si>
  <si>
    <t>1 06 06043 10 3000 110</t>
  </si>
  <si>
    <t>Межбюджетные трансферты, передаваемые бюджетам сельских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</si>
  <si>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2 02 04041 10 0000 151</t>
  </si>
  <si>
    <t xml:space="preserve"> 1 06 06030 00 0000 110</t>
  </si>
  <si>
    <t>Уплата налогов,сборов и иных платежей</t>
  </si>
  <si>
    <t>850</t>
  </si>
  <si>
    <t>Мероприятия в области строительства, архитектуры и градостроительства</t>
  </si>
  <si>
    <t>12</t>
  </si>
  <si>
    <t>120</t>
  </si>
  <si>
    <t>9111390130</t>
  </si>
  <si>
    <t>9120173110</t>
  </si>
  <si>
    <t>Приложение5</t>
  </si>
  <si>
    <t>Мероприятия в области строительства и архитектуры</t>
  </si>
  <si>
    <t>Неналоговые доходы</t>
  </si>
  <si>
    <t xml:space="preserve"> 1 11 00000 00 0000 000</t>
  </si>
  <si>
    <t>030</t>
  </si>
  <si>
    <t>91 1 11 90110</t>
  </si>
  <si>
    <t>91 1 11 90000</t>
  </si>
  <si>
    <t>91 1 12 90110</t>
  </si>
  <si>
    <t>831</t>
  </si>
  <si>
    <t>Исполнение суд.актов РФ и мир.соглаш по возмещ.вреда</t>
  </si>
  <si>
    <t>91 3 14 90150</t>
  </si>
  <si>
    <t>мероприятия по благоустройству городских округов и поселений (ни)</t>
  </si>
  <si>
    <t>Проведение спортивных мероприятий</t>
  </si>
  <si>
    <t>Иные закупки товаров, работ и услуг для муниципальных нужд</t>
  </si>
  <si>
    <t>240</t>
  </si>
  <si>
    <t>91 7 10 90130</t>
  </si>
  <si>
    <t>91 7 11 90130</t>
  </si>
  <si>
    <t>Главного администратора доходов</t>
  </si>
  <si>
    <t xml:space="preserve">Наименование </t>
  </si>
  <si>
    <t>91 3 1590130</t>
  </si>
  <si>
    <t>91 8 1690150</t>
  </si>
  <si>
    <t>91 4 1590130</t>
  </si>
  <si>
    <t>1 01 02020 01 2100 110</t>
  </si>
  <si>
    <t>1 01 02010 01 5000 110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</si>
  <si>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t>
  </si>
  <si>
    <t xml:space="preserve"> 1 16 33050 10 6000 140</t>
  </si>
  <si>
    <t>Мероприятия в области коммунального хозяйства (Реализация перечня проектов народных инициатив,софинансирование перечня народных инициатив)</t>
  </si>
  <si>
    <t>91 4 02S2370</t>
  </si>
  <si>
    <t>Исполнение судебных актов РФ и мировых судей в результате незаконных дествий гос органа</t>
  </si>
  <si>
    <t>Муниципальный дорожный фонд МО "Гаханское"</t>
  </si>
  <si>
    <t>Расходы бюджета по разделам,подразделам классификации расходов бюджета МО "Гаханское" за  2017 год</t>
  </si>
  <si>
    <t>Доходы бюджета МО "Гаханское" за 2017 год  по кодам видов доходов,КОСГУ,относящихся к доходам бюджета</t>
  </si>
  <si>
    <t>Распределение бюджетных ассигнований  по разделам,подраздела,.целевым статьям и видам классифкации расходов бюджета в   МО "Гаханское" за  2017 год</t>
  </si>
  <si>
    <t xml:space="preserve"> дефицита  бюджета муниципального образования "Гаханское"  за 2017 год по кодам классификации источников финансирования дефицитов бюджетов</t>
  </si>
  <si>
    <t>к решению Думы МО "Гаханское" "Об исполнении бюджета муниципального образования "Гаханское" за  2017 год" от   15 июня   2018г. №92</t>
  </si>
  <si>
    <t>к  решению Думы   МО "Гаханское""Об исполнении бюджета муниципального образования "Гаханское" за   2017  год  от  15 мая  2018 г. № 92</t>
  </si>
  <si>
    <t>к решению Думы МО "Гаханское" "Об исполнении бюджета муниципального обазования "Гаханское" за  2017 год" от 15 июня   2018г. №92</t>
  </si>
  <si>
    <t>к решению Думы МО "Гаханское" "Об исполнении бюджета муниципального обазования "Гаханское" за  2017 год" от  15  июня   2018г. №92</t>
  </si>
  <si>
    <t>к решению Думы МО "Гаханское" "Об исполнении бюджета муниципального обазования "Гаханское" за  2017 год" от   15 июня 2018г. №92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</si>
</sst>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3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Courier New"/>
      <family val="3"/>
    </font>
    <font>
      <sz val="12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ourier New"/>
      <family val="3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4" fillId="0" borderId="18" xfId="0" applyFont="1" applyBorder="1" applyAlignment="1">
      <alignment wrapText="1"/>
    </xf>
    <xf numFmtId="2" fontId="5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2" fillId="0" borderId="27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34" borderId="28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11" fillId="0" borderId="27" xfId="0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1" fillId="0" borderId="29" xfId="0" applyFont="1" applyBorder="1" applyAlignment="1">
      <alignment horizontal="left" wrapText="1"/>
    </xf>
    <xf numFmtId="0" fontId="11" fillId="0" borderId="15" xfId="0" applyFont="1" applyBorder="1" applyAlignment="1">
      <alignment horizontal="center"/>
    </xf>
    <xf numFmtId="0" fontId="11" fillId="0" borderId="24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172" fontId="12" fillId="0" borderId="28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2" fontId="11" fillId="33" borderId="28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12" fillId="0" borderId="25" xfId="0" applyFont="1" applyFill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172" fontId="12" fillId="0" borderId="26" xfId="0" applyNumberFormat="1" applyFont="1" applyBorder="1" applyAlignment="1">
      <alignment horizontal="center"/>
    </xf>
    <xf numFmtId="0" fontId="12" fillId="0" borderId="27" xfId="0" applyFont="1" applyFill="1" applyBorder="1" applyAlignment="1">
      <alignment horizontal="center" wrapText="1"/>
    </xf>
    <xf numFmtId="172" fontId="11" fillId="0" borderId="28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2" fontId="12" fillId="0" borderId="31" xfId="0" applyNumberFormat="1" applyFont="1" applyBorder="1" applyAlignment="1">
      <alignment horizontal="center"/>
    </xf>
    <xf numFmtId="2" fontId="12" fillId="33" borderId="28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34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4" fillId="0" borderId="39" xfId="0" applyFont="1" applyBorder="1" applyAlignment="1">
      <alignment wrapText="1"/>
    </xf>
    <xf numFmtId="2" fontId="14" fillId="0" borderId="40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16" fillId="0" borderId="18" xfId="0" applyFont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41" xfId="0" applyFont="1" applyBorder="1" applyAlignment="1">
      <alignment wrapText="1"/>
    </xf>
    <xf numFmtId="0" fontId="15" fillId="0" borderId="17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8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49" fontId="15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12" fillId="33" borderId="30" xfId="0" applyFont="1" applyFill="1" applyBorder="1" applyAlignment="1">
      <alignment wrapText="1"/>
    </xf>
    <xf numFmtId="0" fontId="14" fillId="0" borderId="31" xfId="0" applyFont="1" applyBorder="1" applyAlignment="1">
      <alignment wrapText="1"/>
    </xf>
    <xf numFmtId="0" fontId="14" fillId="0" borderId="42" xfId="0" applyFont="1" applyBorder="1" applyAlignment="1">
      <alignment horizontal="center" wrapText="1"/>
    </xf>
    <xf numFmtId="2" fontId="14" fillId="0" borderId="31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 horizontal="left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11" fillId="0" borderId="31" xfId="0" applyFont="1" applyBorder="1" applyAlignment="1">
      <alignment horizontal="center" wrapText="1"/>
    </xf>
    <xf numFmtId="0" fontId="13" fillId="33" borderId="0" xfId="0" applyFont="1" applyFill="1" applyAlignment="1">
      <alignment horizontal="right"/>
    </xf>
    <xf numFmtId="0" fontId="13" fillId="33" borderId="0" xfId="0" applyFont="1" applyFill="1" applyBorder="1" applyAlignment="1">
      <alignment horizontal="right" wrapText="1"/>
    </xf>
    <xf numFmtId="0" fontId="13" fillId="33" borderId="0" xfId="0" applyFont="1" applyFill="1" applyAlignment="1">
      <alignment horizontal="right" wrapText="1"/>
    </xf>
    <xf numFmtId="0" fontId="14" fillId="0" borderId="4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/>
    </xf>
    <xf numFmtId="0" fontId="9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wrapText="1"/>
    </xf>
    <xf numFmtId="0" fontId="8" fillId="0" borderId="43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0" fillId="33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 horizontal="right"/>
    </xf>
    <xf numFmtId="0" fontId="17" fillId="0" borderId="0" xfId="0" applyFont="1" applyAlignment="1">
      <alignment/>
    </xf>
    <xf numFmtId="0" fontId="8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14" fillId="0" borderId="3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7\&#1040;&#1085;&#1072;&#1083;&#1080;&#1079;%20&#1082;%20&#1084;&#1077;&#1089;.&#1086;&#1090;&#1095;&#1077;&#1090;&#1091;%2001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7\&#1040;&#1053;&#1040;&#1051;&#1048;&#1047;%20&#1087;&#1086;%20&#1080;&#1089;&#1087;.&#1073;&#1102;&#1076;&#1078;&#1077;&#1090;&#1072;%2001.04.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12014\&#1040;&#1053;&#1040;&#1051;&#1048;&#1047;%20&#1087;&#1086;%20&#1080;&#1089;&#1087;.&#1073;&#1102;&#1076;&#1078;&#1077;&#1090;&#1072;%2001.01.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ser\Desktop\&#1060;&#1054;\&#1041;&#1059;&#1061;&#1043;&#1040;&#1058;&#1045;&#1056;\&#1084;&#1077;&#1089;.&#1086;&#1090;&#1095;&#1077;&#1090;&#1099;\2016\&#1044;&#1045;&#1050;&#1040;&#1041;&#1056;&#1068;\&#1040;&#1085;&#1072;&#1083;&#1080;&#1079;%20&#1085;&#1072;%2001.01.201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  <sheetDataSet>
      <sheetData sheetId="0">
        <row r="42">
          <cell r="B42" t="str">
            <v>Единый сельскохоз.налог (за налог.пер., истекшие до 1 января 2011 года)</v>
          </cell>
        </row>
        <row r="43">
          <cell r="B43" t="str">
            <v>Единый сельскохоз.налог (за налог.пер., истекшие до 1 января 2011 года)</v>
          </cell>
        </row>
        <row r="110">
          <cell r="B110" t="str">
            <v>Субвенции бюджетам поселений на выполнение передаваемых полномочий субъектов Российской Федерации</v>
          </cell>
        </row>
        <row r="118">
          <cell r="B118" t="str">
            <v>Возврат остатков субсидий, субвенций и иных межбюджетных трансфертов, имеющих целевое назначение, прошлых лет из бюджетов поселений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ультура"/>
      <sheetName val="исправл."/>
    </sheetNames>
    <sheetDataSet>
      <sheetData sheetId="1">
        <row r="387">
          <cell r="A387" t="str">
            <v>Общеэкономические вопросы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.без остатков704789,83"/>
      <sheetName val="культура"/>
      <sheetName val="исправл."/>
    </sheetNames>
    <sheetDataSet>
      <sheetData sheetId="0">
        <row r="113">
          <cell r="A113" t="str">
            <v>Закупка товаров, работ,услуг для муниципальных нужд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улььура"/>
      <sheetName val="Лист3 (3)"/>
      <sheetName val="Лист3 (2)"/>
      <sheetName val="Лист1"/>
      <sheetName val="Лист2"/>
      <sheetName val="Лист3"/>
    </sheetNames>
    <sheetDataSet>
      <sheetData sheetId="2">
        <row r="19">
          <cell r="D19" t="str">
            <v>91 1 12 90 110</v>
          </cell>
        </row>
        <row r="21">
          <cell r="D21" t="str">
            <v>91 1 12 90 110</v>
          </cell>
        </row>
        <row r="23">
          <cell r="D23" t="str">
            <v>91 1 12 90 110</v>
          </cell>
        </row>
        <row r="56">
          <cell r="D56" t="str">
            <v>91 1 3 90130</v>
          </cell>
        </row>
        <row r="90">
          <cell r="D90" t="str">
            <v>91 2 02 51180</v>
          </cell>
        </row>
        <row r="91">
          <cell r="D91" t="str">
            <v>91 2 02 51180</v>
          </cell>
        </row>
        <row r="93">
          <cell r="D93" t="str">
            <v>91 2 02 51180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A1" sqref="A1:C68"/>
    </sheetView>
  </sheetViews>
  <sheetFormatPr defaultColWidth="9.00390625" defaultRowHeight="12.75"/>
  <cols>
    <col min="1" max="1" width="84.00390625" style="0" customWidth="1"/>
    <col min="2" max="2" width="39.125" style="0" customWidth="1"/>
    <col min="3" max="3" width="17.00390625" style="0" customWidth="1"/>
    <col min="5" max="5" width="14.75390625" style="0" customWidth="1"/>
    <col min="6" max="6" width="10.25390625" style="0" bestFit="1" customWidth="1"/>
  </cols>
  <sheetData>
    <row r="1" spans="1:3" ht="21.75" customHeight="1">
      <c r="A1" s="5"/>
      <c r="B1" s="167" t="s">
        <v>132</v>
      </c>
      <c r="C1" s="167"/>
    </row>
    <row r="2" spans="1:4" ht="60.75" customHeight="1">
      <c r="A2" s="6"/>
      <c r="B2" s="168" t="s">
        <v>267</v>
      </c>
      <c r="C2" s="169"/>
      <c r="D2" s="4"/>
    </row>
    <row r="3" spans="1:3" ht="30.75" customHeight="1" thickBot="1">
      <c r="A3" s="162" t="s">
        <v>261</v>
      </c>
      <c r="B3" s="162"/>
      <c r="C3" s="163"/>
    </row>
    <row r="4" spans="1:3" ht="13.5" hidden="1" thickBot="1">
      <c r="A4" s="45"/>
      <c r="B4" s="45"/>
      <c r="C4" s="46"/>
    </row>
    <row r="5" spans="1:3" ht="12.75">
      <c r="A5" s="160" t="s">
        <v>248</v>
      </c>
      <c r="B5" s="164" t="s">
        <v>192</v>
      </c>
      <c r="C5" s="164" t="s">
        <v>168</v>
      </c>
    </row>
    <row r="6" spans="1:3" ht="53.25" customHeight="1" thickBot="1">
      <c r="A6" s="161"/>
      <c r="B6" s="166"/>
      <c r="C6" s="165"/>
    </row>
    <row r="7" spans="1:5" ht="16.5" thickBot="1">
      <c r="A7" s="49" t="s">
        <v>24</v>
      </c>
      <c r="B7" s="51" t="s">
        <v>77</v>
      </c>
      <c r="C7" s="52">
        <f>C8+C51</f>
        <v>7408362.74</v>
      </c>
      <c r="E7" s="15"/>
    </row>
    <row r="8" spans="1:5" ht="15.75">
      <c r="A8" s="53" t="s">
        <v>85</v>
      </c>
      <c r="B8" s="55" t="s">
        <v>76</v>
      </c>
      <c r="C8" s="56">
        <f>C10+C23+C28+C34+C47</f>
        <v>3757662.74</v>
      </c>
      <c r="E8" s="15"/>
    </row>
    <row r="9" spans="1:3" ht="18.75" customHeight="1">
      <c r="A9" s="57" t="s">
        <v>25</v>
      </c>
      <c r="B9" s="59" t="s">
        <v>78</v>
      </c>
      <c r="C9" s="60">
        <f>C10</f>
        <v>2251068.74</v>
      </c>
    </row>
    <row r="10" spans="1:3" ht="19.5" customHeight="1">
      <c r="A10" s="57" t="s">
        <v>26</v>
      </c>
      <c r="B10" s="59" t="s">
        <v>79</v>
      </c>
      <c r="C10" s="64">
        <f>C12+C19+C17</f>
        <v>2251068.74</v>
      </c>
    </row>
    <row r="11" spans="1:3" ht="21.75" customHeight="1">
      <c r="A11" s="62" t="s">
        <v>27</v>
      </c>
      <c r="B11" s="63" t="s">
        <v>80</v>
      </c>
      <c r="C11" s="60"/>
    </row>
    <row r="12" spans="1:3" ht="25.5">
      <c r="A12" s="57" t="s">
        <v>28</v>
      </c>
      <c r="B12" s="59" t="s">
        <v>81</v>
      </c>
      <c r="C12" s="64">
        <f>C13</f>
        <v>2250960.16</v>
      </c>
    </row>
    <row r="13" spans="1:3" ht="54" customHeight="1">
      <c r="A13" s="62" t="s">
        <v>128</v>
      </c>
      <c r="B13" s="63" t="s">
        <v>113</v>
      </c>
      <c r="C13" s="60">
        <f>C14+C15+C16</f>
        <v>2250960.16</v>
      </c>
    </row>
    <row r="14" spans="1:3" ht="57" customHeight="1">
      <c r="A14" s="62" t="s">
        <v>128</v>
      </c>
      <c r="B14" s="63" t="s">
        <v>112</v>
      </c>
      <c r="C14" s="60">
        <f>'доходы(Прил№1)'!D14</f>
        <v>2250709.13</v>
      </c>
    </row>
    <row r="15" spans="1:3" ht="51.75" customHeight="1">
      <c r="A15" s="62" t="s">
        <v>191</v>
      </c>
      <c r="B15" s="63" t="s">
        <v>131</v>
      </c>
      <c r="C15" s="60">
        <f>'доходы(Прил№1)'!D15</f>
        <v>100.41</v>
      </c>
    </row>
    <row r="16" spans="1:3" ht="57.75" customHeight="1">
      <c r="A16" s="62" t="s">
        <v>191</v>
      </c>
      <c r="B16" s="63" t="s">
        <v>194</v>
      </c>
      <c r="C16" s="60">
        <f>'доходы(Прил№1)'!D16</f>
        <v>150.62</v>
      </c>
    </row>
    <row r="17" spans="1:3" ht="48.75" customHeight="1">
      <c r="A17" s="62" t="s">
        <v>190</v>
      </c>
      <c r="B17" s="63" t="s">
        <v>134</v>
      </c>
      <c r="C17" s="60">
        <f>C18</f>
        <v>0</v>
      </c>
    </row>
    <row r="18" spans="1:3" ht="40.5" customHeight="1">
      <c r="A18" s="62" t="s">
        <v>190</v>
      </c>
      <c r="B18" s="63" t="s">
        <v>129</v>
      </c>
      <c r="C18" s="60">
        <v>0</v>
      </c>
    </row>
    <row r="19" spans="1:3" ht="35.25" customHeight="1">
      <c r="A19" s="62" t="s">
        <v>115</v>
      </c>
      <c r="B19" s="63" t="s">
        <v>114</v>
      </c>
      <c r="C19" s="60">
        <f>C20+C21+C22</f>
        <v>108.58</v>
      </c>
    </row>
    <row r="20" spans="1:3" ht="30" customHeight="1">
      <c r="A20" s="62" t="s">
        <v>115</v>
      </c>
      <c r="B20" s="63" t="s">
        <v>116</v>
      </c>
      <c r="C20" s="60">
        <f>'доходы(Прил№1)'!D21</f>
        <v>35.98</v>
      </c>
    </row>
    <row r="21" spans="1:3" ht="30" customHeight="1">
      <c r="A21" s="62" t="s">
        <v>115</v>
      </c>
      <c r="B21" s="63" t="s">
        <v>135</v>
      </c>
      <c r="C21" s="60">
        <f>'доходы(Прил№1)'!D22</f>
        <v>2.6</v>
      </c>
    </row>
    <row r="22" spans="1:3" ht="32.25" customHeight="1">
      <c r="A22" s="62" t="s">
        <v>115</v>
      </c>
      <c r="B22" s="63" t="s">
        <v>117</v>
      </c>
      <c r="C22" s="60">
        <f>'доходы(Прил№1)'!D23</f>
        <v>70</v>
      </c>
    </row>
    <row r="23" spans="1:3" ht="32.25" customHeight="1" thickBot="1">
      <c r="A23" s="65" t="s">
        <v>195</v>
      </c>
      <c r="B23" s="59" t="s">
        <v>204</v>
      </c>
      <c r="C23" s="60">
        <f>C24+C25+C26+C27</f>
        <v>1222167.76</v>
      </c>
    </row>
    <row r="24" spans="1:3" ht="41.25" customHeight="1" thickBot="1">
      <c r="A24" s="66" t="s">
        <v>196</v>
      </c>
      <c r="B24" s="67" t="s">
        <v>200</v>
      </c>
      <c r="C24" s="60">
        <f>'доходы(Прил№1)'!D25</f>
        <v>502187.97</v>
      </c>
    </row>
    <row r="25" spans="1:3" ht="51" customHeight="1" thickBot="1">
      <c r="A25" s="68" t="s">
        <v>197</v>
      </c>
      <c r="B25" s="69" t="s">
        <v>201</v>
      </c>
      <c r="C25" s="60">
        <f>'доходы(Прил№1)'!D26</f>
        <v>5098.05</v>
      </c>
    </row>
    <row r="26" spans="1:3" ht="54.75" customHeight="1" thickBot="1">
      <c r="A26" s="68" t="s">
        <v>198</v>
      </c>
      <c r="B26" s="69" t="s">
        <v>202</v>
      </c>
      <c r="C26" s="60">
        <f>'доходы(Прил№1)'!D27</f>
        <v>812143.67</v>
      </c>
    </row>
    <row r="27" spans="1:3" ht="52.5" customHeight="1" thickBot="1">
      <c r="A27" s="68" t="s">
        <v>199</v>
      </c>
      <c r="B27" s="69" t="s">
        <v>203</v>
      </c>
      <c r="C27" s="60">
        <f>'доходы(Прил№1)'!D28</f>
        <v>-97261.93</v>
      </c>
    </row>
    <row r="28" spans="1:3" ht="15.75">
      <c r="A28" s="70" t="s">
        <v>65</v>
      </c>
      <c r="B28" s="63" t="s">
        <v>82</v>
      </c>
      <c r="C28" s="64">
        <f>C29+C30+C32+C33+C31</f>
        <v>12594.1</v>
      </c>
    </row>
    <row r="29" spans="1:3" ht="24.75" customHeight="1">
      <c r="A29" s="62" t="s">
        <v>66</v>
      </c>
      <c r="B29" s="63" t="s">
        <v>83</v>
      </c>
      <c r="C29" s="60">
        <f>'доходы(Прил№1)'!D30</f>
        <v>12290.5</v>
      </c>
    </row>
    <row r="30" spans="1:3" ht="24" customHeight="1">
      <c r="A30" s="62" t="s">
        <v>92</v>
      </c>
      <c r="B30" s="63" t="s">
        <v>136</v>
      </c>
      <c r="C30" s="60">
        <f>'доходы(Прил№1)'!D31</f>
        <v>170.4</v>
      </c>
    </row>
    <row r="31" spans="1:3" ht="24" customHeight="1">
      <c r="A31" s="62" t="s">
        <v>209</v>
      </c>
      <c r="B31" s="63" t="s">
        <v>210</v>
      </c>
      <c r="C31" s="60">
        <f>'доходы(Прил№1)'!D32</f>
        <v>133.2</v>
      </c>
    </row>
    <row r="32" spans="1:3" ht="21" customHeight="1">
      <c r="A32" s="62" t="str">
        <f>'[1]доходы'!$B$42</f>
        <v>Единый сельскохоз.налог (за налог.пер., истекшие до 1 января 2011 года)</v>
      </c>
      <c r="B32" s="63" t="s">
        <v>118</v>
      </c>
      <c r="C32" s="60">
        <f>'доходы(Прил№1)'!D33</f>
        <v>0</v>
      </c>
    </row>
    <row r="33" spans="1:3" ht="22.5" customHeight="1">
      <c r="A33" s="62" t="str">
        <f>'[1]доходы'!$B$43</f>
        <v>Единый сельскохоз.налог (за налог.пер., истекшие до 1 января 2011 года)</v>
      </c>
      <c r="B33" s="63" t="s">
        <v>119</v>
      </c>
      <c r="C33" s="60">
        <v>0</v>
      </c>
    </row>
    <row r="34" spans="1:3" ht="18" customHeight="1">
      <c r="A34" s="70" t="s">
        <v>29</v>
      </c>
      <c r="B34" s="59" t="s">
        <v>84</v>
      </c>
      <c r="C34" s="71">
        <f>C35+C38</f>
        <v>252965.27</v>
      </c>
    </row>
    <row r="35" spans="1:3" ht="21.75" customHeight="1">
      <c r="A35" s="62" t="s">
        <v>59</v>
      </c>
      <c r="B35" s="63" t="s">
        <v>88</v>
      </c>
      <c r="C35" s="60">
        <f>C36+C37</f>
        <v>66396</v>
      </c>
    </row>
    <row r="36" spans="1:3" ht="25.5">
      <c r="A36" s="62" t="s">
        <v>58</v>
      </c>
      <c r="B36" s="63" t="s">
        <v>89</v>
      </c>
      <c r="C36" s="60">
        <f>'доходы(Прил№1)'!D37</f>
        <v>65545.44</v>
      </c>
    </row>
    <row r="37" spans="1:3" ht="25.5">
      <c r="A37" s="62" t="s">
        <v>93</v>
      </c>
      <c r="B37" s="63" t="s">
        <v>137</v>
      </c>
      <c r="C37" s="60">
        <f>'доходы(Прил№1)'!D38</f>
        <v>850.56</v>
      </c>
    </row>
    <row r="38" spans="1:3" ht="17.25" customHeight="1">
      <c r="A38" s="57" t="s">
        <v>30</v>
      </c>
      <c r="B38" s="59" t="s">
        <v>90</v>
      </c>
      <c r="C38" s="64">
        <f>C39+C43</f>
        <v>186569.27</v>
      </c>
    </row>
    <row r="39" spans="1:3" ht="25.5">
      <c r="A39" s="62" t="s">
        <v>60</v>
      </c>
      <c r="B39" s="63" t="s">
        <v>222</v>
      </c>
      <c r="C39" s="60">
        <f>C40+C41+C42</f>
        <v>551.3600000000001</v>
      </c>
    </row>
    <row r="40" spans="1:3" ht="38.25">
      <c r="A40" s="62" t="s">
        <v>61</v>
      </c>
      <c r="B40" s="63" t="s">
        <v>213</v>
      </c>
      <c r="C40" s="60">
        <f>'доходы(Прил№1)'!D41</f>
        <v>-3672.97</v>
      </c>
    </row>
    <row r="41" spans="1:3" ht="38.25">
      <c r="A41" s="62" t="s">
        <v>61</v>
      </c>
      <c r="B41" s="63" t="s">
        <v>214</v>
      </c>
      <c r="C41" s="60">
        <f>'доходы(Прил№1)'!D42</f>
        <v>2459.93</v>
      </c>
    </row>
    <row r="42" spans="1:3" ht="38.25">
      <c r="A42" s="62" t="s">
        <v>61</v>
      </c>
      <c r="B42" s="63" t="s">
        <v>214</v>
      </c>
      <c r="C42" s="60">
        <f>'доходы(Прил№1)'!D43</f>
        <v>1764.4</v>
      </c>
    </row>
    <row r="43" spans="1:3" ht="38.25">
      <c r="A43" s="72" t="s">
        <v>87</v>
      </c>
      <c r="B43" s="63" t="s">
        <v>212</v>
      </c>
      <c r="C43" s="60">
        <f>C44+C45+C46</f>
        <v>186017.91</v>
      </c>
    </row>
    <row r="44" spans="1:3" ht="38.25">
      <c r="A44" s="72" t="s">
        <v>87</v>
      </c>
      <c r="B44" s="63" t="s">
        <v>216</v>
      </c>
      <c r="C44" s="60">
        <f>'доходы(Прил№1)'!D45</f>
        <v>183825.53</v>
      </c>
    </row>
    <row r="45" spans="1:3" ht="38.25">
      <c r="A45" s="72" t="s">
        <v>87</v>
      </c>
      <c r="B45" s="63" t="s">
        <v>217</v>
      </c>
      <c r="C45" s="60">
        <f>'доходы(Прил№1)'!D46</f>
        <v>2192.38</v>
      </c>
    </row>
    <row r="46" spans="1:3" ht="38.25">
      <c r="A46" s="72" t="s">
        <v>87</v>
      </c>
      <c r="B46" s="63" t="s">
        <v>219</v>
      </c>
      <c r="C46" s="60">
        <f>'доходы(Прил№1)'!D47</f>
        <v>0</v>
      </c>
    </row>
    <row r="47" spans="1:3" ht="15.75">
      <c r="A47" s="74" t="str">
        <f>'доходы(Прил№1)'!A48</f>
        <v>Неналоговые доходы</v>
      </c>
      <c r="B47" s="59" t="str">
        <f>'доходы(Прил№1)'!C48</f>
        <v> 1 11 00000 00 0000 000</v>
      </c>
      <c r="C47" s="64">
        <f>C48</f>
        <v>18866.87</v>
      </c>
    </row>
    <row r="48" spans="1:3" ht="40.5" customHeight="1">
      <c r="A48" s="93" t="str">
        <f>'доходы(Прил№1)'!A49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v>
      </c>
      <c r="B48" s="63" t="str">
        <f>'доходы(Прил№1)'!C49</f>
        <v> 1 16 33050 10 6000 140</v>
      </c>
      <c r="C48" s="60">
        <f>C49</f>
        <v>18866.87</v>
      </c>
    </row>
    <row r="49" spans="1:3" ht="41.25" customHeight="1" thickBot="1">
      <c r="A49" s="94" t="str">
        <f>'доходы(Прил№1)'!A50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v>
      </c>
      <c r="B49" s="102" t="str">
        <f>'доходы(Прил№1)'!C50</f>
        <v> 1 16 33050 10 6000 140</v>
      </c>
      <c r="C49" s="103">
        <f>'доходы(Прил№1)'!D50</f>
        <v>18866.87</v>
      </c>
    </row>
    <row r="50" spans="1:3" ht="13.5" thickBot="1">
      <c r="A50" s="76" t="s">
        <v>31</v>
      </c>
      <c r="B50" s="104"/>
      <c r="C50" s="105">
        <f>C8</f>
        <v>3757662.74</v>
      </c>
    </row>
    <row r="51" spans="1:6" ht="14.25" customHeight="1" thickBot="1">
      <c r="A51" s="101" t="s">
        <v>32</v>
      </c>
      <c r="B51" s="78"/>
      <c r="C51" s="52">
        <f>C52+C61+C64</f>
        <v>3650700</v>
      </c>
      <c r="E51" s="3"/>
      <c r="F51" s="22"/>
    </row>
    <row r="52" spans="1:3" ht="15" customHeight="1">
      <c r="A52" s="100" t="s">
        <v>33</v>
      </c>
      <c r="B52" s="55" t="s">
        <v>94</v>
      </c>
      <c r="C52" s="81">
        <f>C53</f>
        <v>2904900</v>
      </c>
    </row>
    <row r="53" spans="1:3" ht="22.5" customHeight="1">
      <c r="A53" s="82" t="s">
        <v>34</v>
      </c>
      <c r="B53" s="59" t="s">
        <v>95</v>
      </c>
      <c r="C53" s="71">
        <f>C54</f>
        <v>2904900</v>
      </c>
    </row>
    <row r="54" spans="1:3" ht="15.75" customHeight="1">
      <c r="A54" s="75" t="s">
        <v>35</v>
      </c>
      <c r="B54" s="59" t="s">
        <v>96</v>
      </c>
      <c r="C54" s="71">
        <f>C55+C59</f>
        <v>2904900</v>
      </c>
    </row>
    <row r="55" spans="1:3" ht="15" customHeight="1">
      <c r="A55" s="75" t="s">
        <v>67</v>
      </c>
      <c r="B55" s="63" t="s">
        <v>97</v>
      </c>
      <c r="C55" s="83">
        <f>'доходы(Прил№1)'!D55</f>
        <v>2904900</v>
      </c>
    </row>
    <row r="56" spans="1:3" ht="28.5" customHeight="1">
      <c r="A56" s="75" t="s">
        <v>68</v>
      </c>
      <c r="B56" s="63" t="s">
        <v>97</v>
      </c>
      <c r="C56" s="83">
        <f>'доходы(Прил№1)'!D57</f>
        <v>0</v>
      </c>
    </row>
    <row r="57" spans="1:3" ht="32.25" customHeight="1">
      <c r="A57" s="75" t="s">
        <v>69</v>
      </c>
      <c r="B57" s="63" t="s">
        <v>97</v>
      </c>
      <c r="C57" s="83">
        <v>0</v>
      </c>
    </row>
    <row r="58" spans="1:3" ht="17.25" customHeight="1">
      <c r="A58" s="82" t="s">
        <v>36</v>
      </c>
      <c r="B58" s="59" t="s">
        <v>98</v>
      </c>
      <c r="C58" s="71">
        <f>C59</f>
        <v>0</v>
      </c>
    </row>
    <row r="59" spans="1:3" ht="21.75" customHeight="1">
      <c r="A59" s="75" t="s">
        <v>36</v>
      </c>
      <c r="B59" s="63" t="s">
        <v>98</v>
      </c>
      <c r="C59" s="83">
        <f>'доходы(Прил№1)'!D59</f>
        <v>0</v>
      </c>
    </row>
    <row r="60" spans="1:3" ht="15.75" customHeight="1">
      <c r="A60" s="82" t="s">
        <v>37</v>
      </c>
      <c r="B60" s="63" t="s">
        <v>99</v>
      </c>
      <c r="C60" s="83">
        <f>'доходы(Прил№1)'!D60</f>
        <v>0</v>
      </c>
    </row>
    <row r="61" spans="1:3" ht="30.75" customHeight="1">
      <c r="A61" s="75" t="s">
        <v>62</v>
      </c>
      <c r="B61" s="59" t="s">
        <v>100</v>
      </c>
      <c r="C61" s="71">
        <f>C62</f>
        <v>66400</v>
      </c>
    </row>
    <row r="62" spans="1:3" ht="33.75" customHeight="1">
      <c r="A62" s="75" t="s">
        <v>62</v>
      </c>
      <c r="B62" s="63" t="s">
        <v>101</v>
      </c>
      <c r="C62" s="83">
        <f>C63</f>
        <v>66400</v>
      </c>
    </row>
    <row r="63" spans="1:3" ht="36.75" customHeight="1">
      <c r="A63" s="75" t="str">
        <f>'[1]доходы'!$B$110</f>
        <v>Субвенции бюджетам поселений на выполнение передаваемых полномочий субъектов Российской Федерации</v>
      </c>
      <c r="B63" s="63" t="s">
        <v>102</v>
      </c>
      <c r="C63" s="83">
        <f>'доходы(Прил№1)'!D63</f>
        <v>66400</v>
      </c>
    </row>
    <row r="64" spans="1:3" ht="16.5" customHeight="1">
      <c r="A64" s="82" t="s">
        <v>43</v>
      </c>
      <c r="B64" s="59" t="s">
        <v>120</v>
      </c>
      <c r="C64" s="71">
        <f>C65</f>
        <v>679400</v>
      </c>
    </row>
    <row r="65" spans="1:3" ht="13.5" customHeight="1">
      <c r="A65" s="75" t="s">
        <v>42</v>
      </c>
      <c r="B65" s="63" t="s">
        <v>100</v>
      </c>
      <c r="C65" s="83">
        <f>'доходы(Прил№1)'!D65</f>
        <v>679400</v>
      </c>
    </row>
    <row r="66" spans="1:3" ht="41.25" customHeight="1">
      <c r="A66" s="84" t="s">
        <v>220</v>
      </c>
      <c r="B66" s="63" t="s">
        <v>103</v>
      </c>
      <c r="C66" s="83">
        <f>'доходы(Прил№1)'!D67</f>
        <v>1141800</v>
      </c>
    </row>
    <row r="67" spans="1:3" ht="36" customHeight="1">
      <c r="A67" s="84" t="str">
        <f>'[1]доходы'!$B$118</f>
        <v>Возврат остатков субсидий, субвенций и иных межбюджетных трансфертов, имеющих целевое назначение, прошлых лет из бюджетов поселений</v>
      </c>
      <c r="B67" s="87" t="s">
        <v>221</v>
      </c>
      <c r="C67" s="86">
        <f>'доходы(Прил№1)'!D67</f>
        <v>1141800</v>
      </c>
    </row>
    <row r="68" spans="1:3" ht="25.5" customHeight="1" thickBot="1">
      <c r="A68" s="88" t="s">
        <v>38</v>
      </c>
      <c r="B68" s="87" t="s">
        <v>121</v>
      </c>
      <c r="C68" s="95">
        <f>'доходы(Прил№1)'!D69</f>
        <v>8550289.38</v>
      </c>
    </row>
    <row r="69" spans="1:3" ht="25.5" customHeight="1">
      <c r="A69" s="96"/>
      <c r="B69" s="97"/>
      <c r="C69" s="98"/>
    </row>
    <row r="70" spans="1:3" ht="12.75">
      <c r="A70" s="44"/>
      <c r="B70" s="99"/>
      <c r="C70" s="46"/>
    </row>
    <row r="71" spans="1:3" ht="12.75">
      <c r="A71" s="99"/>
      <c r="B71" s="44"/>
      <c r="C71" s="44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ht="12.75">
      <c r="B102" s="1"/>
    </row>
  </sheetData>
  <sheetProtection/>
  <mergeCells count="6">
    <mergeCell ref="A5:A6"/>
    <mergeCell ref="A3:C3"/>
    <mergeCell ref="C5:C6"/>
    <mergeCell ref="B5:B6"/>
    <mergeCell ref="B1:C1"/>
    <mergeCell ref="B2:C2"/>
  </mergeCells>
  <printOptions/>
  <pageMargins left="1.3779527559055118" right="0.1968503937007874" top="0.8661417322834646" bottom="0.8661417322834646" header="0.6692913385826772" footer="0.590551181102362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3"/>
  <sheetViews>
    <sheetView zoomScalePageLayoutView="0" workbookViewId="0" topLeftCell="A77">
      <selection activeCell="A1" sqref="A1:F112"/>
    </sheetView>
  </sheetViews>
  <sheetFormatPr defaultColWidth="9.00390625" defaultRowHeight="12.75"/>
  <cols>
    <col min="1" max="1" width="73.125" style="0" customWidth="1"/>
    <col min="2" max="2" width="8.75390625" style="0" customWidth="1"/>
    <col min="3" max="3" width="12.375" style="0" customWidth="1"/>
    <col min="4" max="4" width="18.25390625" style="0" customWidth="1"/>
    <col min="5" max="5" width="11.875" style="0" customWidth="1"/>
    <col min="6" max="6" width="16.00390625" style="0" customWidth="1"/>
    <col min="8" max="9" width="10.75390625" style="0" bestFit="1" customWidth="1"/>
  </cols>
  <sheetData>
    <row r="1" spans="1:23" ht="15.75">
      <c r="A1" s="9"/>
      <c r="B1" s="9"/>
      <c r="C1" s="9"/>
      <c r="D1" s="173" t="s">
        <v>86</v>
      </c>
      <c r="E1" s="173"/>
      <c r="F1" s="173"/>
      <c r="W1" s="2">
        <v>2000</v>
      </c>
    </row>
    <row r="2" spans="1:6" ht="68.25" customHeight="1">
      <c r="A2" s="9"/>
      <c r="B2" s="9"/>
      <c r="C2" s="9"/>
      <c r="D2" s="174" t="s">
        <v>265</v>
      </c>
      <c r="E2" s="174"/>
      <c r="F2" s="174"/>
    </row>
    <row r="3" spans="1:7" ht="32.25" customHeight="1">
      <c r="A3" s="162" t="s">
        <v>262</v>
      </c>
      <c r="B3" s="162"/>
      <c r="C3" s="162"/>
      <c r="D3" s="162"/>
      <c r="E3" s="162"/>
      <c r="F3" s="175"/>
      <c r="G3" s="9"/>
    </row>
    <row r="4" spans="1:7" ht="15.75" customHeight="1" thickBot="1">
      <c r="A4" s="106"/>
      <c r="B4" s="106"/>
      <c r="C4" s="106"/>
      <c r="D4" s="106"/>
      <c r="E4" s="106"/>
      <c r="F4" s="106"/>
      <c r="G4" s="9"/>
    </row>
    <row r="5" spans="1:7" ht="15.75">
      <c r="A5" s="107"/>
      <c r="B5" s="172"/>
      <c r="C5" s="172"/>
      <c r="D5" s="172"/>
      <c r="E5" s="172"/>
      <c r="F5" s="170" t="s">
        <v>168</v>
      </c>
      <c r="G5" s="9"/>
    </row>
    <row r="6" spans="1:7" ht="48.75" customHeight="1">
      <c r="A6" s="108" t="s">
        <v>14</v>
      </c>
      <c r="B6" s="109" t="s">
        <v>138</v>
      </c>
      <c r="C6" s="109" t="s">
        <v>139</v>
      </c>
      <c r="D6" s="109" t="s">
        <v>140</v>
      </c>
      <c r="E6" s="110" t="s">
        <v>141</v>
      </c>
      <c r="F6" s="171"/>
      <c r="G6" s="9"/>
    </row>
    <row r="7" spans="1:8" ht="15.75">
      <c r="A7" s="111" t="s">
        <v>0</v>
      </c>
      <c r="B7" s="112" t="s">
        <v>1</v>
      </c>
      <c r="C7" s="112" t="s">
        <v>2</v>
      </c>
      <c r="D7" s="112" t="str">
        <f>D8</f>
        <v>91 1 11 90000</v>
      </c>
      <c r="E7" s="23" t="s">
        <v>105</v>
      </c>
      <c r="F7" s="113">
        <f>F8+F13+F26+F23</f>
        <v>3498733.05</v>
      </c>
      <c r="G7" s="9"/>
      <c r="H7" s="15"/>
    </row>
    <row r="8" spans="1:7" ht="30.75">
      <c r="A8" s="114" t="s">
        <v>53</v>
      </c>
      <c r="B8" s="115" t="s">
        <v>1</v>
      </c>
      <c r="C8" s="115" t="s">
        <v>15</v>
      </c>
      <c r="D8" s="115" t="str">
        <f>D9</f>
        <v>91 1 11 90000</v>
      </c>
      <c r="E8" s="116" t="s">
        <v>105</v>
      </c>
      <c r="F8" s="117">
        <f>F9</f>
        <v>1005123.72</v>
      </c>
      <c r="G8" s="9"/>
    </row>
    <row r="9" spans="1:7" ht="45.75">
      <c r="A9" s="114" t="s">
        <v>54</v>
      </c>
      <c r="B9" s="115" t="s">
        <v>1</v>
      </c>
      <c r="C9" s="115" t="s">
        <v>15</v>
      </c>
      <c r="D9" s="115" t="s">
        <v>236</v>
      </c>
      <c r="E9" s="118" t="s">
        <v>105</v>
      </c>
      <c r="F9" s="117">
        <f>F10</f>
        <v>1005123.72</v>
      </c>
      <c r="G9" s="9"/>
    </row>
    <row r="10" spans="1:7" ht="15.75">
      <c r="A10" s="114" t="s">
        <v>55</v>
      </c>
      <c r="B10" s="115" t="s">
        <v>1</v>
      </c>
      <c r="C10" s="115" t="s">
        <v>15</v>
      </c>
      <c r="D10" s="115" t="str">
        <f>D11</f>
        <v>91 1 11 90110</v>
      </c>
      <c r="E10" s="118" t="s">
        <v>105</v>
      </c>
      <c r="F10" s="117">
        <f>F11</f>
        <v>1005123.72</v>
      </c>
      <c r="G10" s="9"/>
    </row>
    <row r="11" spans="1:7" ht="64.5" customHeight="1">
      <c r="A11" s="114" t="s">
        <v>142</v>
      </c>
      <c r="B11" s="115" t="s">
        <v>1</v>
      </c>
      <c r="C11" s="115" t="s">
        <v>15</v>
      </c>
      <c r="D11" s="115" t="str">
        <f>D12</f>
        <v>91 1 11 90110</v>
      </c>
      <c r="E11" s="118" t="s">
        <v>145</v>
      </c>
      <c r="F11" s="117">
        <f>F12</f>
        <v>1005123.72</v>
      </c>
      <c r="G11" s="9"/>
    </row>
    <row r="12" spans="1:7" ht="15.75">
      <c r="A12" s="114" t="s">
        <v>143</v>
      </c>
      <c r="B12" s="115" t="s">
        <v>1</v>
      </c>
      <c r="C12" s="115" t="s">
        <v>15</v>
      </c>
      <c r="D12" s="115" t="s">
        <v>235</v>
      </c>
      <c r="E12" s="118" t="s">
        <v>227</v>
      </c>
      <c r="F12" s="117">
        <v>1005123.72</v>
      </c>
      <c r="G12" s="9"/>
    </row>
    <row r="13" spans="1:7" ht="47.25">
      <c r="A13" s="111" t="s">
        <v>5</v>
      </c>
      <c r="B13" s="112" t="s">
        <v>1</v>
      </c>
      <c r="C13" s="112" t="s">
        <v>6</v>
      </c>
      <c r="D13" s="112" t="s">
        <v>237</v>
      </c>
      <c r="E13" s="119" t="s">
        <v>105</v>
      </c>
      <c r="F13" s="113">
        <f>F14</f>
        <v>2493609.3299999996</v>
      </c>
      <c r="G13" s="9"/>
    </row>
    <row r="14" spans="1:7" ht="45.75">
      <c r="A14" s="114" t="s">
        <v>144</v>
      </c>
      <c r="B14" s="115" t="s">
        <v>1</v>
      </c>
      <c r="C14" s="115" t="s">
        <v>6</v>
      </c>
      <c r="D14" s="115" t="str">
        <f>D15</f>
        <v>91 1 12 90 110</v>
      </c>
      <c r="E14" s="118" t="s">
        <v>105</v>
      </c>
      <c r="F14" s="117">
        <f>F15</f>
        <v>2493609.3299999996</v>
      </c>
      <c r="G14" s="9"/>
    </row>
    <row r="15" spans="1:8" ht="70.5" customHeight="1">
      <c r="A15" s="114" t="s">
        <v>142</v>
      </c>
      <c r="B15" s="115" t="s">
        <v>1</v>
      </c>
      <c r="C15" s="115" t="s">
        <v>6</v>
      </c>
      <c r="D15" s="115" t="str">
        <f>'[4]Лист3 (2)'!$D$19</f>
        <v>91 1 12 90 110</v>
      </c>
      <c r="E15" s="118" t="s">
        <v>145</v>
      </c>
      <c r="F15" s="117">
        <f>F16+F17+F21+F22</f>
        <v>2493609.3299999996</v>
      </c>
      <c r="G15" s="9"/>
      <c r="H15" s="15"/>
    </row>
    <row r="16" spans="1:7" ht="15.75">
      <c r="A16" s="114" t="s">
        <v>143</v>
      </c>
      <c r="B16" s="115" t="s">
        <v>1</v>
      </c>
      <c r="C16" s="115" t="s">
        <v>6</v>
      </c>
      <c r="D16" s="115" t="str">
        <f>'[4]Лист3 (2)'!$D$21</f>
        <v>91 1 12 90 110</v>
      </c>
      <c r="E16" s="118" t="s">
        <v>227</v>
      </c>
      <c r="F16" s="117">
        <v>2102562.54</v>
      </c>
      <c r="G16" s="9"/>
    </row>
    <row r="17" spans="1:7" ht="33.75" customHeight="1">
      <c r="A17" s="114" t="str">
        <f>'[3]исправл.без остатков704789,83'!$A$113</f>
        <v>Закупка товаров, работ,услуг для муниципальных нужд</v>
      </c>
      <c r="B17" s="115" t="s">
        <v>1</v>
      </c>
      <c r="C17" s="115" t="s">
        <v>6</v>
      </c>
      <c r="D17" s="115" t="str">
        <f>'[4]Лист3 (2)'!$D$23</f>
        <v>91 1 12 90 110</v>
      </c>
      <c r="E17" s="118" t="s">
        <v>127</v>
      </c>
      <c r="F17" s="117">
        <f>F18+F19+F20</f>
        <v>342791.72</v>
      </c>
      <c r="G17" s="9"/>
    </row>
    <row r="18" spans="1:7" ht="30.75">
      <c r="A18" s="114" t="s">
        <v>146</v>
      </c>
      <c r="B18" s="115" t="s">
        <v>1</v>
      </c>
      <c r="C18" s="115" t="s">
        <v>6</v>
      </c>
      <c r="D18" s="115" t="str">
        <f>D17</f>
        <v>91 1 12 90 110</v>
      </c>
      <c r="E18" s="118" t="s">
        <v>122</v>
      </c>
      <c r="F18" s="117">
        <v>0</v>
      </c>
      <c r="G18" s="9"/>
    </row>
    <row r="19" spans="1:7" ht="30.75">
      <c r="A19" s="114" t="s">
        <v>147</v>
      </c>
      <c r="B19" s="115" t="s">
        <v>1</v>
      </c>
      <c r="C19" s="115" t="s">
        <v>6</v>
      </c>
      <c r="D19" s="115" t="str">
        <f>D18</f>
        <v>91 1 12 90 110</v>
      </c>
      <c r="E19" s="118" t="s">
        <v>123</v>
      </c>
      <c r="F19" s="117">
        <v>133090</v>
      </c>
      <c r="G19" s="9"/>
    </row>
    <row r="20" spans="1:7" ht="15.75">
      <c r="A20" s="114" t="s">
        <v>148</v>
      </c>
      <c r="B20" s="115" t="s">
        <v>1</v>
      </c>
      <c r="C20" s="115" t="s">
        <v>6</v>
      </c>
      <c r="D20" s="115" t="str">
        <f>D19</f>
        <v>91 1 12 90 110</v>
      </c>
      <c r="E20" s="118" t="s">
        <v>124</v>
      </c>
      <c r="F20" s="117">
        <v>209701.72</v>
      </c>
      <c r="G20" s="9"/>
    </row>
    <row r="21" spans="1:7" ht="15.75">
      <c r="A21" s="114" t="s">
        <v>239</v>
      </c>
      <c r="B21" s="115" t="s">
        <v>1</v>
      </c>
      <c r="C21" s="115" t="s">
        <v>6</v>
      </c>
      <c r="D21" s="115" t="str">
        <f>D20</f>
        <v>91 1 12 90 110</v>
      </c>
      <c r="E21" s="118" t="s">
        <v>238</v>
      </c>
      <c r="F21" s="117">
        <v>0</v>
      </c>
      <c r="G21" s="9"/>
    </row>
    <row r="22" spans="1:7" ht="15.75">
      <c r="A22" s="114" t="s">
        <v>149</v>
      </c>
      <c r="B22" s="115" t="s">
        <v>1</v>
      </c>
      <c r="C22" s="115" t="s">
        <v>6</v>
      </c>
      <c r="D22" s="115" t="str">
        <f>D20</f>
        <v>91 1 12 90 110</v>
      </c>
      <c r="E22" s="118" t="s">
        <v>224</v>
      </c>
      <c r="F22" s="117">
        <v>48255.07</v>
      </c>
      <c r="G22" s="9"/>
    </row>
    <row r="23" spans="1:7" ht="21" customHeight="1">
      <c r="A23" s="111" t="s">
        <v>63</v>
      </c>
      <c r="B23" s="112" t="s">
        <v>1</v>
      </c>
      <c r="C23" s="112">
        <v>11</v>
      </c>
      <c r="D23" s="112" t="str">
        <f>D24</f>
        <v>91 1 3 90130</v>
      </c>
      <c r="E23" s="23" t="s">
        <v>105</v>
      </c>
      <c r="F23" s="113">
        <v>0</v>
      </c>
      <c r="G23" s="9"/>
    </row>
    <row r="24" spans="1:7" ht="18.75" customHeight="1">
      <c r="A24" s="114" t="s">
        <v>106</v>
      </c>
      <c r="B24" s="115" t="s">
        <v>1</v>
      </c>
      <c r="C24" s="115">
        <v>11</v>
      </c>
      <c r="D24" s="115" t="str">
        <f>D25</f>
        <v>91 1 3 90130</v>
      </c>
      <c r="E24" s="118" t="s">
        <v>105</v>
      </c>
      <c r="F24" s="117">
        <v>0</v>
      </c>
      <c r="G24" s="9"/>
    </row>
    <row r="25" spans="1:7" ht="21" customHeight="1">
      <c r="A25" s="114" t="s">
        <v>150</v>
      </c>
      <c r="B25" s="115" t="s">
        <v>1</v>
      </c>
      <c r="C25" s="115">
        <v>11</v>
      </c>
      <c r="D25" s="115" t="str">
        <f>'[4]Лист3 (2)'!$D$56</f>
        <v>91 1 3 90130</v>
      </c>
      <c r="E25" s="118" t="s">
        <v>151</v>
      </c>
      <c r="F25" s="117">
        <f>0</f>
        <v>0</v>
      </c>
      <c r="G25" s="9"/>
    </row>
    <row r="26" spans="1:7" ht="63" customHeight="1">
      <c r="A26" s="111" t="s">
        <v>205</v>
      </c>
      <c r="B26" s="23" t="s">
        <v>111</v>
      </c>
      <c r="C26" s="23" t="s">
        <v>206</v>
      </c>
      <c r="D26" s="23" t="s">
        <v>228</v>
      </c>
      <c r="E26" s="23" t="s">
        <v>105</v>
      </c>
      <c r="F26" s="113">
        <f>F27</f>
        <v>0</v>
      </c>
      <c r="G26" s="9"/>
    </row>
    <row r="27" spans="1:7" ht="18.75" customHeight="1">
      <c r="A27" s="114" t="s">
        <v>207</v>
      </c>
      <c r="B27" s="118" t="s">
        <v>111</v>
      </c>
      <c r="C27" s="118" t="s">
        <v>206</v>
      </c>
      <c r="D27" s="118" t="s">
        <v>228</v>
      </c>
      <c r="E27" s="118" t="s">
        <v>124</v>
      </c>
      <c r="F27" s="117">
        <v>0</v>
      </c>
      <c r="G27" s="9"/>
    </row>
    <row r="28" spans="1:7" ht="15.75" customHeight="1">
      <c r="A28" s="111" t="s">
        <v>41</v>
      </c>
      <c r="B28" s="112" t="s">
        <v>15</v>
      </c>
      <c r="C28" s="112" t="s">
        <v>2</v>
      </c>
      <c r="D28" s="112" t="str">
        <f>'[4]Лист3 (2)'!$D$90</f>
        <v>91 2 02 51180</v>
      </c>
      <c r="E28" s="23" t="s">
        <v>105</v>
      </c>
      <c r="F28" s="113">
        <f>F29</f>
        <v>66400</v>
      </c>
      <c r="G28" s="9"/>
    </row>
    <row r="29" spans="1:7" ht="21" customHeight="1">
      <c r="A29" s="114" t="s">
        <v>40</v>
      </c>
      <c r="B29" s="115" t="s">
        <v>15</v>
      </c>
      <c r="C29" s="115" t="s">
        <v>19</v>
      </c>
      <c r="D29" s="115" t="str">
        <f>D30</f>
        <v>91 2 02 51180</v>
      </c>
      <c r="E29" s="118" t="s">
        <v>105</v>
      </c>
      <c r="F29" s="117">
        <f>F31</f>
        <v>66400</v>
      </c>
      <c r="G29" s="9"/>
    </row>
    <row r="30" spans="1:7" ht="37.5" customHeight="1">
      <c r="A30" s="114" t="s">
        <v>56</v>
      </c>
      <c r="B30" s="115" t="s">
        <v>15</v>
      </c>
      <c r="C30" s="115" t="s">
        <v>19</v>
      </c>
      <c r="D30" s="115" t="str">
        <f>D31</f>
        <v>91 2 02 51180</v>
      </c>
      <c r="E30" s="118" t="s">
        <v>4</v>
      </c>
      <c r="F30" s="117">
        <f>F31</f>
        <v>66400</v>
      </c>
      <c r="G30" s="9"/>
    </row>
    <row r="31" spans="1:7" ht="72.75" customHeight="1">
      <c r="A31" s="114" t="s">
        <v>142</v>
      </c>
      <c r="B31" s="115" t="s">
        <v>15</v>
      </c>
      <c r="C31" s="115" t="s">
        <v>19</v>
      </c>
      <c r="D31" s="115" t="str">
        <f>'[4]Лист3 (2)'!$D$91</f>
        <v>91 2 02 51180</v>
      </c>
      <c r="E31" s="118" t="s">
        <v>145</v>
      </c>
      <c r="F31" s="117">
        <f>F32+F33</f>
        <v>66400</v>
      </c>
      <c r="G31" s="9"/>
    </row>
    <row r="32" spans="1:7" ht="15" customHeight="1">
      <c r="A32" s="114" t="s">
        <v>143</v>
      </c>
      <c r="B32" s="115" t="s">
        <v>15</v>
      </c>
      <c r="C32" s="115" t="s">
        <v>19</v>
      </c>
      <c r="D32" s="115" t="str">
        <f>'[4]Лист3 (2)'!$D$93</f>
        <v>91 2 02 51180</v>
      </c>
      <c r="E32" s="118" t="s">
        <v>227</v>
      </c>
      <c r="F32" s="117">
        <v>64400</v>
      </c>
      <c r="G32" s="9"/>
    </row>
    <row r="33" spans="1:7" ht="16.5" customHeight="1">
      <c r="A33" s="114" t="str">
        <f>'[3]исправл.без остатков704789,83'!$A$113</f>
        <v>Закупка товаров, работ,услуг для муниципальных нужд</v>
      </c>
      <c r="B33" s="115" t="s">
        <v>15</v>
      </c>
      <c r="C33" s="115" t="s">
        <v>19</v>
      </c>
      <c r="D33" s="115" t="str">
        <f>D32</f>
        <v>91 2 02 51180</v>
      </c>
      <c r="E33" s="118" t="s">
        <v>127</v>
      </c>
      <c r="F33" s="117">
        <f>SUM(F34:F36)</f>
        <v>2000</v>
      </c>
      <c r="G33" s="9"/>
    </row>
    <row r="34" spans="1:7" ht="33.75" customHeight="1">
      <c r="A34" s="114" t="s">
        <v>146</v>
      </c>
      <c r="B34" s="115" t="s">
        <v>15</v>
      </c>
      <c r="C34" s="115" t="s">
        <v>19</v>
      </c>
      <c r="D34" s="115" t="str">
        <f>D33</f>
        <v>91 2 02 51180</v>
      </c>
      <c r="E34" s="118" t="s">
        <v>122</v>
      </c>
      <c r="F34" s="117">
        <v>0</v>
      </c>
      <c r="G34" s="9"/>
    </row>
    <row r="35" spans="1:7" ht="29.25" customHeight="1">
      <c r="A35" s="114" t="s">
        <v>147</v>
      </c>
      <c r="B35" s="115" t="s">
        <v>15</v>
      </c>
      <c r="C35" s="115" t="s">
        <v>19</v>
      </c>
      <c r="D35" s="115" t="str">
        <f>D34</f>
        <v>91 2 02 51180</v>
      </c>
      <c r="E35" s="118" t="s">
        <v>123</v>
      </c>
      <c r="F35" s="117">
        <v>2000</v>
      </c>
      <c r="G35" s="9"/>
    </row>
    <row r="36" spans="1:7" ht="18.75" customHeight="1">
      <c r="A36" s="114" t="s">
        <v>148</v>
      </c>
      <c r="B36" s="115" t="s">
        <v>15</v>
      </c>
      <c r="C36" s="115" t="s">
        <v>19</v>
      </c>
      <c r="D36" s="115" t="str">
        <f>D35</f>
        <v>91 2 02 51180</v>
      </c>
      <c r="E36" s="118" t="s">
        <v>124</v>
      </c>
      <c r="F36" s="117">
        <v>0</v>
      </c>
      <c r="G36" s="9"/>
    </row>
    <row r="37" spans="1:7" ht="18.75" customHeight="1" hidden="1">
      <c r="A37" s="111" t="str">
        <f>'[2]исправл.'!$A$387</f>
        <v>Общеэкономические вопросы </v>
      </c>
      <c r="B37" s="23" t="s">
        <v>125</v>
      </c>
      <c r="C37" s="23" t="s">
        <v>111</v>
      </c>
      <c r="D37" s="23" t="s">
        <v>229</v>
      </c>
      <c r="E37" s="23" t="s">
        <v>105</v>
      </c>
      <c r="F37" s="113">
        <f>F38</f>
        <v>32300</v>
      </c>
      <c r="G37" s="9"/>
    </row>
    <row r="38" spans="1:7" ht="27.75" customHeight="1" hidden="1">
      <c r="A38" s="120" t="s">
        <v>152</v>
      </c>
      <c r="B38" s="23" t="s">
        <v>125</v>
      </c>
      <c r="C38" s="23" t="s">
        <v>111</v>
      </c>
      <c r="D38" s="23" t="s">
        <v>229</v>
      </c>
      <c r="E38" s="118" t="s">
        <v>105</v>
      </c>
      <c r="F38" s="121">
        <f>F39</f>
        <v>32300</v>
      </c>
      <c r="G38" s="9"/>
    </row>
    <row r="39" spans="1:7" ht="66.75" customHeight="1" hidden="1">
      <c r="A39" s="120" t="s">
        <v>142</v>
      </c>
      <c r="B39" s="122" t="s">
        <v>125</v>
      </c>
      <c r="C39" s="122" t="s">
        <v>111</v>
      </c>
      <c r="D39" s="122" t="s">
        <v>229</v>
      </c>
      <c r="E39" s="123">
        <v>100</v>
      </c>
      <c r="F39" s="121">
        <f>F40+F41</f>
        <v>32300</v>
      </c>
      <c r="G39" s="9"/>
    </row>
    <row r="40" spans="1:7" ht="18.75" customHeight="1" hidden="1">
      <c r="A40" s="114" t="s">
        <v>143</v>
      </c>
      <c r="B40" s="122" t="s">
        <v>125</v>
      </c>
      <c r="C40" s="122" t="s">
        <v>111</v>
      </c>
      <c r="D40" s="122" t="s">
        <v>229</v>
      </c>
      <c r="E40" s="123">
        <v>120</v>
      </c>
      <c r="F40" s="117">
        <v>30790</v>
      </c>
      <c r="G40" s="9"/>
    </row>
    <row r="41" spans="1:7" ht="18.75" customHeight="1" hidden="1">
      <c r="A41" s="114" t="str">
        <f>'[3]исправл.без остатков704789,83'!$A$113</f>
        <v>Закупка товаров, работ,услуг для муниципальных нужд</v>
      </c>
      <c r="B41" s="122" t="s">
        <v>125</v>
      </c>
      <c r="C41" s="122" t="s">
        <v>111</v>
      </c>
      <c r="D41" s="122" t="s">
        <v>229</v>
      </c>
      <c r="E41" s="123">
        <v>200</v>
      </c>
      <c r="F41" s="117">
        <f>F42</f>
        <v>1510</v>
      </c>
      <c r="G41" s="9"/>
    </row>
    <row r="42" spans="1:7" ht="33.75" customHeight="1" hidden="1">
      <c r="A42" s="114" t="s">
        <v>146</v>
      </c>
      <c r="B42" s="122" t="s">
        <v>125</v>
      </c>
      <c r="C42" s="122" t="s">
        <v>111</v>
      </c>
      <c r="D42" s="122" t="s">
        <v>229</v>
      </c>
      <c r="E42" s="123">
        <v>244</v>
      </c>
      <c r="F42" s="117">
        <v>1510</v>
      </c>
      <c r="G42" s="9"/>
    </row>
    <row r="43" spans="1:7" ht="20.25" customHeight="1">
      <c r="A43" s="111" t="s">
        <v>153</v>
      </c>
      <c r="B43" s="24" t="s">
        <v>125</v>
      </c>
      <c r="C43" s="24" t="s">
        <v>126</v>
      </c>
      <c r="D43" s="124" t="str">
        <f>D44</f>
        <v>91 3 14 90150</v>
      </c>
      <c r="E43" s="23" t="s">
        <v>105</v>
      </c>
      <c r="F43" s="113">
        <f>F44</f>
        <v>921595.6</v>
      </c>
      <c r="G43" s="9"/>
    </row>
    <row r="44" spans="1:7" ht="16.5" customHeight="1">
      <c r="A44" s="111" t="s">
        <v>259</v>
      </c>
      <c r="B44" s="24" t="s">
        <v>125</v>
      </c>
      <c r="C44" s="24" t="s">
        <v>126</v>
      </c>
      <c r="D44" s="124" t="str">
        <f>D45</f>
        <v>91 3 14 90150</v>
      </c>
      <c r="E44" s="23" t="s">
        <v>105</v>
      </c>
      <c r="F44" s="113">
        <f>F45</f>
        <v>921595.6</v>
      </c>
      <c r="G44" s="9"/>
    </row>
    <row r="45" spans="1:7" ht="18.75" customHeight="1">
      <c r="A45" s="114" t="str">
        <f>'[3]исправл.без остатков704789,83'!$A$113</f>
        <v>Закупка товаров, работ,услуг для муниципальных нужд</v>
      </c>
      <c r="B45" s="122" t="s">
        <v>125</v>
      </c>
      <c r="C45" s="122" t="s">
        <v>126</v>
      </c>
      <c r="D45" s="125" t="str">
        <f>D46</f>
        <v>91 3 14 90150</v>
      </c>
      <c r="E45" s="123">
        <v>200</v>
      </c>
      <c r="F45" s="117">
        <f>F46</f>
        <v>921595.6</v>
      </c>
      <c r="G45" s="9"/>
    </row>
    <row r="46" spans="1:7" ht="16.5" customHeight="1">
      <c r="A46" s="114" t="str">
        <f>'[3]исправл.без остатков704789,83'!$A$113</f>
        <v>Закупка товаров, работ,услуг для муниципальных нужд</v>
      </c>
      <c r="B46" s="122" t="s">
        <v>125</v>
      </c>
      <c r="C46" s="122" t="s">
        <v>126</v>
      </c>
      <c r="D46" s="122" t="s">
        <v>240</v>
      </c>
      <c r="E46" s="123">
        <v>244</v>
      </c>
      <c r="F46" s="117">
        <v>921595.6</v>
      </c>
      <c r="G46" s="9"/>
    </row>
    <row r="47" spans="1:7" ht="21.75" customHeight="1">
      <c r="A47" s="126" t="s">
        <v>231</v>
      </c>
      <c r="B47" s="24" t="s">
        <v>125</v>
      </c>
      <c r="C47" s="24" t="s">
        <v>226</v>
      </c>
      <c r="D47" s="153" t="s">
        <v>249</v>
      </c>
      <c r="E47" s="23" t="s">
        <v>105</v>
      </c>
      <c r="F47" s="113">
        <f>F48</f>
        <v>0</v>
      </c>
      <c r="G47" s="9"/>
    </row>
    <row r="48" spans="1:7" ht="16.5" customHeight="1">
      <c r="A48" s="114" t="str">
        <f>'[3]исправл.без остатков704789,83'!$A$113</f>
        <v>Закупка товаров, работ,услуг для муниципальных нужд</v>
      </c>
      <c r="B48" s="122" t="s">
        <v>125</v>
      </c>
      <c r="C48" s="122" t="s">
        <v>226</v>
      </c>
      <c r="D48" s="152" t="s">
        <v>249</v>
      </c>
      <c r="E48" s="123">
        <v>200</v>
      </c>
      <c r="F48" s="117">
        <f>F49</f>
        <v>0</v>
      </c>
      <c r="G48" s="9"/>
    </row>
    <row r="49" spans="1:7" ht="16.5" customHeight="1">
      <c r="A49" s="114" t="s">
        <v>146</v>
      </c>
      <c r="B49" s="122" t="s">
        <v>125</v>
      </c>
      <c r="C49" s="122" t="s">
        <v>226</v>
      </c>
      <c r="D49" s="152" t="s">
        <v>249</v>
      </c>
      <c r="E49" s="123">
        <v>244</v>
      </c>
      <c r="F49" s="117">
        <v>0</v>
      </c>
      <c r="G49" s="9"/>
    </row>
    <row r="50" spans="1:7" ht="24.75" customHeight="1" hidden="1">
      <c r="A50" s="127" t="s">
        <v>49</v>
      </c>
      <c r="B50" s="24" t="s">
        <v>110</v>
      </c>
      <c r="C50" s="24" t="s">
        <v>108</v>
      </c>
      <c r="D50" s="24" t="s">
        <v>154</v>
      </c>
      <c r="E50" s="23" t="s">
        <v>105</v>
      </c>
      <c r="F50" s="113">
        <f>F51+F59</f>
        <v>716668</v>
      </c>
      <c r="G50" s="9"/>
    </row>
    <row r="51" spans="1:7" ht="18.75" customHeight="1" hidden="1">
      <c r="A51" s="111" t="s">
        <v>155</v>
      </c>
      <c r="B51" s="24" t="s">
        <v>110</v>
      </c>
      <c r="C51" s="24" t="s">
        <v>107</v>
      </c>
      <c r="D51" s="24" t="s">
        <v>154</v>
      </c>
      <c r="E51" s="23" t="s">
        <v>105</v>
      </c>
      <c r="F51" s="113">
        <f>F52</f>
        <v>53510</v>
      </c>
      <c r="G51" s="9"/>
    </row>
    <row r="52" spans="1:7" ht="18.75" customHeight="1" hidden="1">
      <c r="A52" s="114" t="s">
        <v>51</v>
      </c>
      <c r="B52" s="24" t="s">
        <v>110</v>
      </c>
      <c r="C52" s="24" t="s">
        <v>107</v>
      </c>
      <c r="D52" s="24" t="s">
        <v>156</v>
      </c>
      <c r="E52" s="23" t="s">
        <v>105</v>
      </c>
      <c r="F52" s="113">
        <f>F53</f>
        <v>53510</v>
      </c>
      <c r="G52" s="9"/>
    </row>
    <row r="53" spans="1:7" ht="18.75" customHeight="1" hidden="1">
      <c r="A53" s="114" t="str">
        <f>'[3]исправл.без остатков704789,83'!$A$113</f>
        <v>Закупка товаров, работ,услуг для муниципальных нужд</v>
      </c>
      <c r="B53" s="122" t="s">
        <v>110</v>
      </c>
      <c r="C53" s="122" t="s">
        <v>107</v>
      </c>
      <c r="D53" s="122" t="s">
        <v>156</v>
      </c>
      <c r="E53" s="118" t="s">
        <v>127</v>
      </c>
      <c r="F53" s="117">
        <f>F54</f>
        <v>53510</v>
      </c>
      <c r="G53" s="9"/>
    </row>
    <row r="54" spans="1:7" ht="32.25" customHeight="1" hidden="1">
      <c r="A54" s="114" t="s">
        <v>146</v>
      </c>
      <c r="B54" s="122" t="s">
        <v>110</v>
      </c>
      <c r="C54" s="122" t="s">
        <v>107</v>
      </c>
      <c r="D54" s="122" t="s">
        <v>156</v>
      </c>
      <c r="E54" s="118" t="s">
        <v>124</v>
      </c>
      <c r="F54" s="117">
        <v>53510</v>
      </c>
      <c r="G54" s="9"/>
    </row>
    <row r="55" spans="1:7" ht="51.75" customHeight="1">
      <c r="A55" s="111" t="s">
        <v>256</v>
      </c>
      <c r="B55" s="24" t="s">
        <v>110</v>
      </c>
      <c r="C55" s="24" t="s">
        <v>107</v>
      </c>
      <c r="D55" s="128" t="s">
        <v>257</v>
      </c>
      <c r="E55" s="23" t="s">
        <v>105</v>
      </c>
      <c r="F55" s="113">
        <f>F56</f>
        <v>52000</v>
      </c>
      <c r="G55" s="9"/>
    </row>
    <row r="56" spans="1:7" ht="23.25" customHeight="1">
      <c r="A56" s="114" t="str">
        <f>'[3]исправл.без остатков704789,83'!$A$113</f>
        <v>Закупка товаров, работ,услуг для муниципальных нужд</v>
      </c>
      <c r="B56" s="122" t="s">
        <v>110</v>
      </c>
      <c r="C56" s="122" t="s">
        <v>107</v>
      </c>
      <c r="D56" s="129" t="s">
        <v>257</v>
      </c>
      <c r="E56" s="123">
        <v>200</v>
      </c>
      <c r="F56" s="117">
        <f>F57+F58</f>
        <v>52000</v>
      </c>
      <c r="G56" s="9"/>
    </row>
    <row r="57" spans="1:7" ht="35.25" customHeight="1">
      <c r="A57" s="114" t="s">
        <v>146</v>
      </c>
      <c r="B57" s="122" t="s">
        <v>110</v>
      </c>
      <c r="C57" s="122" t="s">
        <v>107</v>
      </c>
      <c r="D57" s="129" t="s">
        <v>257</v>
      </c>
      <c r="E57" s="123">
        <v>230</v>
      </c>
      <c r="F57" s="117">
        <v>0</v>
      </c>
      <c r="G57" s="9"/>
    </row>
    <row r="58" spans="1:7" ht="31.5" customHeight="1">
      <c r="A58" s="114" t="s">
        <v>208</v>
      </c>
      <c r="B58" s="122" t="s">
        <v>110</v>
      </c>
      <c r="C58" s="122" t="s">
        <v>107</v>
      </c>
      <c r="D58" s="129" t="s">
        <v>257</v>
      </c>
      <c r="E58" s="123">
        <v>244</v>
      </c>
      <c r="F58" s="117">
        <v>52000</v>
      </c>
      <c r="G58" s="9"/>
    </row>
    <row r="59" spans="1:7" ht="30" customHeight="1">
      <c r="A59" s="111" t="s">
        <v>241</v>
      </c>
      <c r="B59" s="24" t="s">
        <v>110</v>
      </c>
      <c r="C59" s="24" t="s">
        <v>109</v>
      </c>
      <c r="D59" s="128" t="s">
        <v>257</v>
      </c>
      <c r="E59" s="23" t="s">
        <v>105</v>
      </c>
      <c r="F59" s="113">
        <f>F60</f>
        <v>663158</v>
      </c>
      <c r="G59" s="9"/>
    </row>
    <row r="60" spans="1:7" ht="18.75" customHeight="1">
      <c r="A60" s="114" t="str">
        <f>'[3]исправл.без остатков704789,83'!$A$113</f>
        <v>Закупка товаров, работ,услуг для муниципальных нужд</v>
      </c>
      <c r="B60" s="122" t="s">
        <v>110</v>
      </c>
      <c r="C60" s="122" t="s">
        <v>109</v>
      </c>
      <c r="D60" s="129" t="s">
        <v>257</v>
      </c>
      <c r="E60" s="123">
        <v>200</v>
      </c>
      <c r="F60" s="117">
        <f>F61+F62</f>
        <v>663158</v>
      </c>
      <c r="G60" s="9"/>
    </row>
    <row r="61" spans="1:7" ht="33" customHeight="1">
      <c r="A61" s="114" t="s">
        <v>146</v>
      </c>
      <c r="B61" s="122" t="s">
        <v>110</v>
      </c>
      <c r="C61" s="122" t="s">
        <v>109</v>
      </c>
      <c r="D61" s="129" t="s">
        <v>257</v>
      </c>
      <c r="E61" s="123">
        <v>230</v>
      </c>
      <c r="F61" s="117">
        <v>0</v>
      </c>
      <c r="G61" s="9"/>
    </row>
    <row r="62" spans="1:7" ht="15.75" customHeight="1" thickBot="1">
      <c r="A62" s="114" t="s">
        <v>208</v>
      </c>
      <c r="B62" s="122" t="s">
        <v>110</v>
      </c>
      <c r="C62" s="122" t="s">
        <v>109</v>
      </c>
      <c r="D62" s="129" t="s">
        <v>257</v>
      </c>
      <c r="E62" s="123">
        <v>244</v>
      </c>
      <c r="F62" s="117">
        <v>663158</v>
      </c>
      <c r="G62" s="9"/>
    </row>
    <row r="63" spans="1:7" ht="19.5" customHeight="1" thickBot="1">
      <c r="A63" s="154" t="s">
        <v>157</v>
      </c>
      <c r="B63" s="24" t="s">
        <v>158</v>
      </c>
      <c r="C63" s="24" t="s">
        <v>107</v>
      </c>
      <c r="D63" s="128" t="s">
        <v>250</v>
      </c>
      <c r="E63" s="23" t="s">
        <v>105</v>
      </c>
      <c r="F63" s="130">
        <f>F64</f>
        <v>228780</v>
      </c>
      <c r="G63" s="9"/>
    </row>
    <row r="64" spans="1:7" ht="17.25" customHeight="1">
      <c r="A64" s="131" t="s">
        <v>242</v>
      </c>
      <c r="B64" s="122" t="s">
        <v>158</v>
      </c>
      <c r="C64" s="122" t="s">
        <v>107</v>
      </c>
      <c r="D64" s="129" t="s">
        <v>250</v>
      </c>
      <c r="E64" s="118" t="s">
        <v>105</v>
      </c>
      <c r="F64" s="132">
        <f>F65</f>
        <v>228780</v>
      </c>
      <c r="G64" s="9"/>
    </row>
    <row r="65" spans="1:7" ht="18.75" customHeight="1">
      <c r="A65" s="133" t="s">
        <v>207</v>
      </c>
      <c r="B65" s="122" t="s">
        <v>158</v>
      </c>
      <c r="C65" s="122" t="s">
        <v>107</v>
      </c>
      <c r="D65" s="129" t="s">
        <v>250</v>
      </c>
      <c r="E65" s="118" t="s">
        <v>127</v>
      </c>
      <c r="F65" s="132">
        <f>F66</f>
        <v>228780</v>
      </c>
      <c r="G65" s="9"/>
    </row>
    <row r="66" spans="1:7" ht="19.5" customHeight="1">
      <c r="A66" s="133" t="s">
        <v>243</v>
      </c>
      <c r="B66" s="122" t="s">
        <v>158</v>
      </c>
      <c r="C66" s="122" t="s">
        <v>107</v>
      </c>
      <c r="D66" s="129" t="s">
        <v>250</v>
      </c>
      <c r="E66" s="118" t="s">
        <v>244</v>
      </c>
      <c r="F66" s="132">
        <f>F67</f>
        <v>228780</v>
      </c>
      <c r="G66" s="9"/>
    </row>
    <row r="67" spans="1:7" ht="18.75" customHeight="1">
      <c r="A67" s="134" t="s">
        <v>208</v>
      </c>
      <c r="B67" s="122" t="s">
        <v>158</v>
      </c>
      <c r="C67" s="122" t="s">
        <v>107</v>
      </c>
      <c r="D67" s="129" t="s">
        <v>250</v>
      </c>
      <c r="E67" s="118" t="s">
        <v>124</v>
      </c>
      <c r="F67" s="132">
        <v>228780</v>
      </c>
      <c r="G67" s="9"/>
    </row>
    <row r="68" spans="1:7" ht="47.25" customHeight="1">
      <c r="A68" s="111" t="s">
        <v>159</v>
      </c>
      <c r="B68" s="24" t="s">
        <v>160</v>
      </c>
      <c r="C68" s="24" t="s">
        <v>108</v>
      </c>
      <c r="D68" s="128" t="s">
        <v>251</v>
      </c>
      <c r="E68" s="23" t="s">
        <v>105</v>
      </c>
      <c r="F68" s="130">
        <f>F69</f>
        <v>15000</v>
      </c>
      <c r="G68" s="9"/>
    </row>
    <row r="69" spans="1:7" ht="16.5" customHeight="1">
      <c r="A69" s="111" t="s">
        <v>161</v>
      </c>
      <c r="B69" s="24" t="s">
        <v>160</v>
      </c>
      <c r="C69" s="24" t="s">
        <v>109</v>
      </c>
      <c r="D69" s="128" t="s">
        <v>251</v>
      </c>
      <c r="E69" s="23" t="s">
        <v>105</v>
      </c>
      <c r="F69" s="130">
        <f>F70</f>
        <v>15000</v>
      </c>
      <c r="G69" s="9"/>
    </row>
    <row r="70" spans="1:7" ht="32.25" customHeight="1">
      <c r="A70" s="114" t="s">
        <v>162</v>
      </c>
      <c r="B70" s="122" t="s">
        <v>160</v>
      </c>
      <c r="C70" s="122" t="s">
        <v>109</v>
      </c>
      <c r="D70" s="129" t="s">
        <v>251</v>
      </c>
      <c r="E70" s="118" t="s">
        <v>105</v>
      </c>
      <c r="F70" s="132">
        <f>F71</f>
        <v>15000</v>
      </c>
      <c r="G70" s="9"/>
    </row>
    <row r="71" spans="1:7" ht="16.5" customHeight="1">
      <c r="A71" s="114" t="s">
        <v>163</v>
      </c>
      <c r="B71" s="122" t="s">
        <v>160</v>
      </c>
      <c r="C71" s="122" t="s">
        <v>109</v>
      </c>
      <c r="D71" s="129" t="s">
        <v>251</v>
      </c>
      <c r="E71" s="118" t="s">
        <v>164</v>
      </c>
      <c r="F71" s="132">
        <v>15000</v>
      </c>
      <c r="G71" s="9"/>
    </row>
    <row r="72" spans="1:8" ht="20.25" customHeight="1">
      <c r="A72" s="111" t="s">
        <v>165</v>
      </c>
      <c r="B72" s="135" t="s">
        <v>11</v>
      </c>
      <c r="C72" s="135" t="s">
        <v>2</v>
      </c>
      <c r="D72" s="112" t="s">
        <v>3</v>
      </c>
      <c r="E72" s="119" t="s">
        <v>4</v>
      </c>
      <c r="F72" s="113">
        <f>F73</f>
        <v>2599605.44</v>
      </c>
      <c r="G72" s="9"/>
      <c r="H72" s="15"/>
    </row>
    <row r="73" spans="1:7" ht="15.75" customHeight="1">
      <c r="A73" s="111" t="s">
        <v>12</v>
      </c>
      <c r="B73" s="135" t="s">
        <v>11</v>
      </c>
      <c r="C73" s="135" t="s">
        <v>1</v>
      </c>
      <c r="D73" s="112" t="s">
        <v>3</v>
      </c>
      <c r="E73" s="119" t="s">
        <v>4</v>
      </c>
      <c r="F73" s="113">
        <f>F74+F84</f>
        <v>2599605.44</v>
      </c>
      <c r="G73" s="9"/>
    </row>
    <row r="74" spans="1:7" ht="36" customHeight="1">
      <c r="A74" s="111" t="s">
        <v>57</v>
      </c>
      <c r="B74" s="135" t="s">
        <v>11</v>
      </c>
      <c r="C74" s="135" t="s">
        <v>1</v>
      </c>
      <c r="D74" s="112" t="s">
        <v>245</v>
      </c>
      <c r="E74" s="119" t="s">
        <v>4</v>
      </c>
      <c r="F74" s="113">
        <f>F76</f>
        <v>1840542.72</v>
      </c>
      <c r="G74" s="9"/>
    </row>
    <row r="75" spans="1:8" ht="16.5" customHeight="1">
      <c r="A75" s="114" t="s">
        <v>10</v>
      </c>
      <c r="B75" s="136" t="s">
        <v>11</v>
      </c>
      <c r="C75" s="136" t="s">
        <v>1</v>
      </c>
      <c r="D75" s="115" t="s">
        <v>245</v>
      </c>
      <c r="E75" s="116" t="s">
        <v>4</v>
      </c>
      <c r="F75" s="117">
        <f>F76</f>
        <v>1840542.72</v>
      </c>
      <c r="G75" s="9"/>
      <c r="H75" s="15"/>
    </row>
    <row r="76" spans="1:7" ht="69.75" customHeight="1">
      <c r="A76" s="114" t="s">
        <v>142</v>
      </c>
      <c r="B76" s="136" t="s">
        <v>11</v>
      </c>
      <c r="C76" s="136" t="s">
        <v>1</v>
      </c>
      <c r="D76" s="115" t="s">
        <v>245</v>
      </c>
      <c r="E76" s="116" t="s">
        <v>145</v>
      </c>
      <c r="F76" s="117">
        <f>F78+F77+F83+F82</f>
        <v>1840542.72</v>
      </c>
      <c r="G76" s="9"/>
    </row>
    <row r="77" spans="1:7" ht="15.75" customHeight="1">
      <c r="A77" s="114" t="s">
        <v>143</v>
      </c>
      <c r="B77" s="136" t="s">
        <v>11</v>
      </c>
      <c r="C77" s="136" t="s">
        <v>1</v>
      </c>
      <c r="D77" s="115" t="s">
        <v>245</v>
      </c>
      <c r="E77" s="116" t="s">
        <v>166</v>
      </c>
      <c r="F77" s="117">
        <f>884798.24+267260.53</f>
        <v>1152058.77</v>
      </c>
      <c r="G77" s="9"/>
    </row>
    <row r="78" spans="1:7" ht="22.5" customHeight="1">
      <c r="A78" s="114" t="str">
        <f>'[3]исправл.без остатков704789,83'!$A$113</f>
        <v>Закупка товаров, работ,услуг для муниципальных нужд</v>
      </c>
      <c r="B78" s="136" t="s">
        <v>11</v>
      </c>
      <c r="C78" s="136" t="s">
        <v>1</v>
      </c>
      <c r="D78" s="115" t="s">
        <v>245</v>
      </c>
      <c r="E78" s="116" t="s">
        <v>127</v>
      </c>
      <c r="F78" s="117">
        <f>F79+F80+F81</f>
        <v>675790.46</v>
      </c>
      <c r="G78" s="9"/>
    </row>
    <row r="79" spans="1:7" ht="32.25" customHeight="1">
      <c r="A79" s="114" t="s">
        <v>146</v>
      </c>
      <c r="B79" s="136" t="s">
        <v>11</v>
      </c>
      <c r="C79" s="136" t="s">
        <v>1</v>
      </c>
      <c r="D79" s="115" t="s">
        <v>245</v>
      </c>
      <c r="E79" s="116" t="s">
        <v>122</v>
      </c>
      <c r="F79" s="117">
        <v>0</v>
      </c>
      <c r="G79" s="9"/>
    </row>
    <row r="80" spans="1:7" ht="30" customHeight="1">
      <c r="A80" s="114" t="s">
        <v>147</v>
      </c>
      <c r="B80" s="136" t="s">
        <v>11</v>
      </c>
      <c r="C80" s="136" t="s">
        <v>1</v>
      </c>
      <c r="D80" s="115" t="s">
        <v>245</v>
      </c>
      <c r="E80" s="116" t="s">
        <v>123</v>
      </c>
      <c r="F80" s="117">
        <v>0</v>
      </c>
      <c r="G80" s="9"/>
    </row>
    <row r="81" spans="1:7" ht="20.25" customHeight="1">
      <c r="A81" s="114" t="s">
        <v>148</v>
      </c>
      <c r="B81" s="136" t="s">
        <v>11</v>
      </c>
      <c r="C81" s="136" t="s">
        <v>1</v>
      </c>
      <c r="D81" s="115" t="s">
        <v>245</v>
      </c>
      <c r="E81" s="116" t="s">
        <v>124</v>
      </c>
      <c r="F81" s="117">
        <v>675790.46</v>
      </c>
      <c r="G81" s="9"/>
    </row>
    <row r="82" spans="1:7" ht="30.75" customHeight="1">
      <c r="A82" s="114" t="s">
        <v>258</v>
      </c>
      <c r="B82" s="136" t="s">
        <v>11</v>
      </c>
      <c r="C82" s="136" t="s">
        <v>1</v>
      </c>
      <c r="D82" s="115" t="s">
        <v>245</v>
      </c>
      <c r="E82" s="116" t="s">
        <v>238</v>
      </c>
      <c r="F82" s="117">
        <v>5946.67</v>
      </c>
      <c r="G82" s="9"/>
    </row>
    <row r="83" spans="1:7" ht="20.25" customHeight="1">
      <c r="A83" s="114" t="s">
        <v>223</v>
      </c>
      <c r="B83" s="136" t="s">
        <v>11</v>
      </c>
      <c r="C83" s="136" t="s">
        <v>1</v>
      </c>
      <c r="D83" s="115" t="s">
        <v>245</v>
      </c>
      <c r="E83" s="116" t="s">
        <v>224</v>
      </c>
      <c r="F83" s="117">
        <f>6646.82+100</f>
        <v>6746.82</v>
      </c>
      <c r="G83" s="9"/>
    </row>
    <row r="84" spans="1:7" ht="16.5" customHeight="1">
      <c r="A84" s="111" t="s">
        <v>13</v>
      </c>
      <c r="B84" s="135" t="s">
        <v>11</v>
      </c>
      <c r="C84" s="135" t="s">
        <v>1</v>
      </c>
      <c r="D84" s="112" t="s">
        <v>246</v>
      </c>
      <c r="E84" s="119" t="s">
        <v>4</v>
      </c>
      <c r="F84" s="113">
        <f>F85</f>
        <v>759062.72</v>
      </c>
      <c r="G84" s="9"/>
    </row>
    <row r="85" spans="1:7" ht="69" customHeight="1">
      <c r="A85" s="114" t="s">
        <v>142</v>
      </c>
      <c r="B85" s="136" t="s">
        <v>11</v>
      </c>
      <c r="C85" s="136" t="s">
        <v>1</v>
      </c>
      <c r="D85" s="115" t="s">
        <v>246</v>
      </c>
      <c r="E85" s="116" t="s">
        <v>4</v>
      </c>
      <c r="F85" s="117">
        <f>F86+F87</f>
        <v>759062.72</v>
      </c>
      <c r="G85" s="9"/>
    </row>
    <row r="86" spans="1:8" ht="15.75" customHeight="1">
      <c r="A86" s="114" t="s">
        <v>143</v>
      </c>
      <c r="B86" s="136" t="s">
        <v>11</v>
      </c>
      <c r="C86" s="136" t="s">
        <v>1</v>
      </c>
      <c r="D86" s="115" t="s">
        <v>246</v>
      </c>
      <c r="E86" s="116" t="s">
        <v>166</v>
      </c>
      <c r="F86" s="117">
        <f>575214.94+183847.78</f>
        <v>759062.72</v>
      </c>
      <c r="G86" s="9"/>
      <c r="H86" s="15"/>
    </row>
    <row r="87" spans="1:7" ht="15.75" customHeight="1">
      <c r="A87" s="114" t="str">
        <f>'[3]исправл.без остатков704789,83'!$A$113</f>
        <v>Закупка товаров, работ,услуг для муниципальных нужд</v>
      </c>
      <c r="B87" s="136" t="s">
        <v>11</v>
      </c>
      <c r="C87" s="136" t="s">
        <v>1</v>
      </c>
      <c r="D87" s="115" t="s">
        <v>246</v>
      </c>
      <c r="E87" s="116" t="s">
        <v>127</v>
      </c>
      <c r="F87" s="117">
        <f>F88+F89</f>
        <v>0</v>
      </c>
      <c r="G87" s="9"/>
    </row>
    <row r="88" spans="1:7" ht="35.25" customHeight="1">
      <c r="A88" s="114" t="s">
        <v>146</v>
      </c>
      <c r="B88" s="136" t="s">
        <v>11</v>
      </c>
      <c r="C88" s="136" t="s">
        <v>1</v>
      </c>
      <c r="D88" s="115" t="s">
        <v>246</v>
      </c>
      <c r="E88" s="116" t="s">
        <v>122</v>
      </c>
      <c r="F88" s="117">
        <v>0</v>
      </c>
      <c r="G88" s="9"/>
    </row>
    <row r="89" spans="1:7" ht="23.25" customHeight="1">
      <c r="A89" s="114" t="s">
        <v>148</v>
      </c>
      <c r="B89" s="136" t="s">
        <v>11</v>
      </c>
      <c r="C89" s="136" t="s">
        <v>1</v>
      </c>
      <c r="D89" s="115" t="s">
        <v>246</v>
      </c>
      <c r="E89" s="116" t="s">
        <v>124</v>
      </c>
      <c r="F89" s="117">
        <v>0</v>
      </c>
      <c r="G89" s="9"/>
    </row>
    <row r="90" spans="1:7" ht="15.75" hidden="1">
      <c r="A90" s="137" t="s">
        <v>44</v>
      </c>
      <c r="B90" s="138" t="s">
        <v>6</v>
      </c>
      <c r="C90" s="139" t="s">
        <v>2</v>
      </c>
      <c r="D90" s="115" t="s">
        <v>246</v>
      </c>
      <c r="E90" s="140" t="s">
        <v>4</v>
      </c>
      <c r="F90" s="141"/>
      <c r="G90" s="9"/>
    </row>
    <row r="91" spans="1:7" ht="15.75" hidden="1">
      <c r="A91" s="137" t="s">
        <v>45</v>
      </c>
      <c r="B91" s="138" t="s">
        <v>6</v>
      </c>
      <c r="C91" s="139" t="s">
        <v>48</v>
      </c>
      <c r="D91" s="115" t="s">
        <v>246</v>
      </c>
      <c r="E91" s="140" t="s">
        <v>4</v>
      </c>
      <c r="F91" s="141"/>
      <c r="G91" s="9"/>
    </row>
    <row r="92" spans="1:7" ht="15.75" hidden="1">
      <c r="A92" s="137" t="s">
        <v>46</v>
      </c>
      <c r="B92" s="138" t="s">
        <v>6</v>
      </c>
      <c r="C92" s="139" t="s">
        <v>48</v>
      </c>
      <c r="D92" s="115" t="s">
        <v>246</v>
      </c>
      <c r="E92" s="140" t="s">
        <v>4</v>
      </c>
      <c r="F92" s="141"/>
      <c r="G92" s="9"/>
    </row>
    <row r="93" spans="1:7" ht="15.75" hidden="1">
      <c r="A93" s="142" t="s">
        <v>47</v>
      </c>
      <c r="B93" s="138" t="s">
        <v>6</v>
      </c>
      <c r="C93" s="139" t="s">
        <v>48</v>
      </c>
      <c r="D93" s="115" t="s">
        <v>246</v>
      </c>
      <c r="E93" s="139">
        <v>342</v>
      </c>
      <c r="F93" s="141"/>
      <c r="G93" s="9"/>
    </row>
    <row r="94" spans="1:7" ht="15.75" hidden="1">
      <c r="A94" s="137" t="s">
        <v>7</v>
      </c>
      <c r="B94" s="138" t="s">
        <v>6</v>
      </c>
      <c r="C94" s="139" t="s">
        <v>48</v>
      </c>
      <c r="D94" s="115" t="s">
        <v>246</v>
      </c>
      <c r="E94" s="139">
        <v>342</v>
      </c>
      <c r="F94" s="141"/>
      <c r="G94" s="9"/>
    </row>
    <row r="95" spans="1:7" ht="15.75" hidden="1">
      <c r="A95" s="137"/>
      <c r="B95" s="143"/>
      <c r="C95" s="144"/>
      <c r="D95" s="115" t="s">
        <v>246</v>
      </c>
      <c r="E95" s="144"/>
      <c r="F95" s="141"/>
      <c r="G95" s="9"/>
    </row>
    <row r="96" spans="1:7" ht="15.75" hidden="1">
      <c r="A96" s="137" t="s">
        <v>49</v>
      </c>
      <c r="B96" s="138" t="s">
        <v>48</v>
      </c>
      <c r="C96" s="139" t="s">
        <v>2</v>
      </c>
      <c r="D96" s="115" t="s">
        <v>246</v>
      </c>
      <c r="E96" s="140" t="s">
        <v>4</v>
      </c>
      <c r="F96" s="141"/>
      <c r="G96" s="9"/>
    </row>
    <row r="97" spans="1:7" ht="15.75" hidden="1">
      <c r="A97" s="137" t="s">
        <v>52</v>
      </c>
      <c r="B97" s="138" t="s">
        <v>48</v>
      </c>
      <c r="C97" s="139" t="s">
        <v>1</v>
      </c>
      <c r="D97" s="115" t="s">
        <v>246</v>
      </c>
      <c r="E97" s="140" t="s">
        <v>4</v>
      </c>
      <c r="F97" s="141"/>
      <c r="G97" s="9"/>
    </row>
    <row r="98" spans="1:7" ht="15.75" hidden="1">
      <c r="A98" s="137" t="s">
        <v>50</v>
      </c>
      <c r="B98" s="138" t="s">
        <v>48</v>
      </c>
      <c r="C98" s="139" t="s">
        <v>1</v>
      </c>
      <c r="D98" s="115" t="s">
        <v>246</v>
      </c>
      <c r="E98" s="140" t="s">
        <v>4</v>
      </c>
      <c r="F98" s="141"/>
      <c r="G98" s="9"/>
    </row>
    <row r="99" spans="1:7" ht="15.75" hidden="1">
      <c r="A99" s="137" t="s">
        <v>51</v>
      </c>
      <c r="B99" s="138" t="s">
        <v>48</v>
      </c>
      <c r="C99" s="139" t="s">
        <v>1</v>
      </c>
      <c r="D99" s="115" t="s">
        <v>246</v>
      </c>
      <c r="E99" s="139">
        <v>411</v>
      </c>
      <c r="F99" s="141"/>
      <c r="G99" s="9"/>
    </row>
    <row r="100" spans="1:7" ht="15.75" hidden="1">
      <c r="A100" s="142" t="s">
        <v>8</v>
      </c>
      <c r="B100" s="138" t="s">
        <v>48</v>
      </c>
      <c r="C100" s="139" t="s">
        <v>1</v>
      </c>
      <c r="D100" s="115" t="s">
        <v>246</v>
      </c>
      <c r="E100" s="139">
        <v>411</v>
      </c>
      <c r="F100" s="141"/>
      <c r="G100" s="9"/>
    </row>
    <row r="101" spans="1:7" ht="15.75" hidden="1">
      <c r="A101" s="142" t="s">
        <v>9</v>
      </c>
      <c r="B101" s="138" t="s">
        <v>48</v>
      </c>
      <c r="C101" s="139" t="s">
        <v>1</v>
      </c>
      <c r="D101" s="115" t="s">
        <v>246</v>
      </c>
      <c r="E101" s="139">
        <v>411</v>
      </c>
      <c r="F101" s="141"/>
      <c r="G101" s="9"/>
    </row>
    <row r="102" spans="1:7" ht="15.75" hidden="1">
      <c r="A102" s="137"/>
      <c r="B102" s="143"/>
      <c r="C102" s="144"/>
      <c r="D102" s="115" t="s">
        <v>246</v>
      </c>
      <c r="E102" s="144"/>
      <c r="F102" s="141"/>
      <c r="G102" s="9"/>
    </row>
    <row r="103" spans="1:7" ht="15.75" hidden="1">
      <c r="A103" s="142" t="s">
        <v>16</v>
      </c>
      <c r="B103" s="145" t="s">
        <v>17</v>
      </c>
      <c r="C103" s="139" t="s">
        <v>2</v>
      </c>
      <c r="D103" s="115" t="s">
        <v>246</v>
      </c>
      <c r="E103" s="139" t="s">
        <v>4</v>
      </c>
      <c r="F103" s="141"/>
      <c r="G103" s="9"/>
    </row>
    <row r="104" spans="1:7" ht="15.75" hidden="1">
      <c r="A104" s="142" t="s">
        <v>18</v>
      </c>
      <c r="B104" s="145" t="s">
        <v>17</v>
      </c>
      <c r="C104" s="139" t="s">
        <v>19</v>
      </c>
      <c r="D104" s="115" t="s">
        <v>246</v>
      </c>
      <c r="E104" s="139" t="s">
        <v>4</v>
      </c>
      <c r="F104" s="141"/>
      <c r="G104" s="9"/>
    </row>
    <row r="105" spans="1:7" ht="15.75" hidden="1">
      <c r="A105" s="142" t="s">
        <v>20</v>
      </c>
      <c r="B105" s="145" t="s">
        <v>17</v>
      </c>
      <c r="C105" s="139" t="s">
        <v>19</v>
      </c>
      <c r="D105" s="115" t="s">
        <v>246</v>
      </c>
      <c r="E105" s="139" t="s">
        <v>4</v>
      </c>
      <c r="F105" s="141"/>
      <c r="G105" s="9"/>
    </row>
    <row r="106" spans="1:7" ht="30.75" hidden="1">
      <c r="A106" s="142" t="s">
        <v>39</v>
      </c>
      <c r="B106" s="145" t="s">
        <v>17</v>
      </c>
      <c r="C106" s="139" t="s">
        <v>19</v>
      </c>
      <c r="D106" s="115" t="s">
        <v>246</v>
      </c>
      <c r="E106" s="139">
        <v>611</v>
      </c>
      <c r="F106" s="141"/>
      <c r="G106" s="9"/>
    </row>
    <row r="107" spans="1:7" ht="15.75" hidden="1">
      <c r="A107" s="142" t="s">
        <v>21</v>
      </c>
      <c r="B107" s="145" t="s">
        <v>17</v>
      </c>
      <c r="C107" s="139" t="s">
        <v>19</v>
      </c>
      <c r="D107" s="115" t="s">
        <v>246</v>
      </c>
      <c r="E107" s="139">
        <v>611</v>
      </c>
      <c r="F107" s="141"/>
      <c r="G107" s="9"/>
    </row>
    <row r="108" spans="1:7" ht="15.75" hidden="1">
      <c r="A108" s="142" t="s">
        <v>22</v>
      </c>
      <c r="B108" s="145" t="s">
        <v>17</v>
      </c>
      <c r="C108" s="139" t="s">
        <v>19</v>
      </c>
      <c r="D108" s="115" t="s">
        <v>246</v>
      </c>
      <c r="E108" s="139">
        <v>611</v>
      </c>
      <c r="F108" s="141"/>
      <c r="G108" s="9"/>
    </row>
    <row r="109" spans="1:7" ht="15.75" hidden="1">
      <c r="A109" s="142"/>
      <c r="B109" s="146"/>
      <c r="C109" s="139"/>
      <c r="D109" s="147" t="s">
        <v>246</v>
      </c>
      <c r="E109" s="146"/>
      <c r="F109" s="141"/>
      <c r="G109" s="9"/>
    </row>
    <row r="110" spans="1:7" ht="15.75">
      <c r="A110" s="148"/>
      <c r="B110" s="115"/>
      <c r="C110" s="115"/>
      <c r="D110" s="115"/>
      <c r="E110" s="115"/>
      <c r="F110" s="115"/>
      <c r="G110" s="9"/>
    </row>
    <row r="111" spans="1:9" ht="16.5" thickBot="1">
      <c r="A111" s="149" t="s">
        <v>167</v>
      </c>
      <c r="B111" s="150"/>
      <c r="C111" s="150"/>
      <c r="D111" s="115"/>
      <c r="E111" s="150"/>
      <c r="F111" s="151">
        <f>F7+F28+F43+F47+F59+F63+F68+F72+F55</f>
        <v>8045272.09</v>
      </c>
      <c r="G111" s="9"/>
      <c r="H111" s="15"/>
      <c r="I111" s="15"/>
    </row>
    <row r="112" spans="1:7" ht="15.75">
      <c r="A112" s="163"/>
      <c r="B112" s="163"/>
      <c r="C112" s="163"/>
      <c r="D112" s="106"/>
      <c r="E112" s="106"/>
      <c r="F112" s="106"/>
      <c r="G112" s="9"/>
    </row>
    <row r="113" spans="1:6" ht="12.75">
      <c r="A113" s="46"/>
      <c r="B113" s="46"/>
      <c r="C113" s="46"/>
      <c r="D113" s="46"/>
      <c r="E113" s="46"/>
      <c r="F113" s="46"/>
    </row>
  </sheetData>
  <sheetProtection/>
  <mergeCells count="6">
    <mergeCell ref="A112:C112"/>
    <mergeCell ref="F5:F6"/>
    <mergeCell ref="B5:E5"/>
    <mergeCell ref="D1:F1"/>
    <mergeCell ref="D2:F2"/>
    <mergeCell ref="A3:F3"/>
  </mergeCells>
  <printOptions/>
  <pageMargins left="1.4566929133858268" right="0.1968503937007874" top="0.7874015748031497" bottom="0.3937007874015748" header="0.5118110236220472" footer="0.5118110236220472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="85" zoomScaleNormal="85" zoomScalePageLayoutView="0" workbookViewId="0" topLeftCell="A7">
      <selection activeCell="A1" sqref="A1:D41"/>
    </sheetView>
  </sheetViews>
  <sheetFormatPr defaultColWidth="9.00390625" defaultRowHeight="12.75"/>
  <cols>
    <col min="1" max="1" width="53.375" style="0" customWidth="1"/>
    <col min="2" max="2" width="19.75390625" style="0" customWidth="1"/>
    <col min="3" max="3" width="16.25390625" style="0" customWidth="1"/>
    <col min="4" max="4" width="23.25390625" style="0" customWidth="1"/>
    <col min="6" max="7" width="10.75390625" style="0" bestFit="1" customWidth="1"/>
  </cols>
  <sheetData>
    <row r="1" spans="1:21" ht="15.75">
      <c r="A1" s="9"/>
      <c r="B1" s="43"/>
      <c r="C1" s="177" t="s">
        <v>64</v>
      </c>
      <c r="D1" s="178"/>
      <c r="U1" s="2">
        <v>2000</v>
      </c>
    </row>
    <row r="2" spans="1:5" ht="45" customHeight="1">
      <c r="A2" s="9"/>
      <c r="B2" s="184" t="s">
        <v>266</v>
      </c>
      <c r="C2" s="185"/>
      <c r="D2" s="185"/>
      <c r="E2" s="37"/>
    </row>
    <row r="3" spans="1:5" ht="32.25" customHeight="1">
      <c r="A3" s="182" t="s">
        <v>260</v>
      </c>
      <c r="B3" s="182"/>
      <c r="C3" s="182"/>
      <c r="D3" s="183"/>
      <c r="E3" s="9"/>
    </row>
    <row r="4" spans="1:5" ht="15.75" customHeight="1" thickBot="1">
      <c r="A4" s="9"/>
      <c r="B4" s="9"/>
      <c r="C4" s="9"/>
      <c r="D4" s="9"/>
      <c r="E4" s="9"/>
    </row>
    <row r="5" spans="1:5" ht="15.75">
      <c r="A5" s="28"/>
      <c r="B5" s="181"/>
      <c r="C5" s="181"/>
      <c r="D5" s="179" t="s">
        <v>168</v>
      </c>
      <c r="E5" s="9"/>
    </row>
    <row r="6" spans="1:5" ht="48.75" customHeight="1">
      <c r="A6" s="29" t="s">
        <v>14</v>
      </c>
      <c r="B6" s="19" t="s">
        <v>138</v>
      </c>
      <c r="C6" s="19" t="s">
        <v>139</v>
      </c>
      <c r="D6" s="180"/>
      <c r="E6" s="9"/>
    </row>
    <row r="7" spans="1:6" ht="15.75">
      <c r="A7" s="20" t="s">
        <v>0</v>
      </c>
      <c r="B7" s="14" t="s">
        <v>1</v>
      </c>
      <c r="C7" s="14" t="s">
        <v>2</v>
      </c>
      <c r="D7" s="40">
        <f>D8+D9+D10+D11</f>
        <v>3498733.05</v>
      </c>
      <c r="E7" s="9"/>
      <c r="F7" s="15"/>
    </row>
    <row r="8" spans="1:5" ht="31.5">
      <c r="A8" s="20" t="s">
        <v>53</v>
      </c>
      <c r="B8" s="14" t="s">
        <v>1</v>
      </c>
      <c r="C8" s="14" t="s">
        <v>15</v>
      </c>
      <c r="D8" s="40">
        <f>'ведфункц(прил4'!F8</f>
        <v>1005123.72</v>
      </c>
      <c r="E8" s="9"/>
    </row>
    <row r="9" spans="1:5" ht="63">
      <c r="A9" s="21" t="s">
        <v>5</v>
      </c>
      <c r="B9" s="17" t="s">
        <v>1</v>
      </c>
      <c r="C9" s="17" t="s">
        <v>6</v>
      </c>
      <c r="D9" s="41">
        <f>'ведфункц(прил4'!F13</f>
        <v>2493609.3299999996</v>
      </c>
      <c r="E9" s="9"/>
    </row>
    <row r="10" spans="1:5" ht="21" customHeight="1">
      <c r="A10" s="21" t="s">
        <v>63</v>
      </c>
      <c r="B10" s="17" t="s">
        <v>1</v>
      </c>
      <c r="C10" s="17">
        <v>11</v>
      </c>
      <c r="D10" s="41">
        <v>0</v>
      </c>
      <c r="E10" s="9"/>
    </row>
    <row r="11" spans="1:5" ht="63.75" customHeight="1">
      <c r="A11" s="21" t="s">
        <v>205</v>
      </c>
      <c r="B11" s="16" t="s">
        <v>111</v>
      </c>
      <c r="C11" s="16" t="s">
        <v>206</v>
      </c>
      <c r="D11" s="41">
        <f>'ведфункц(прил4'!F26</f>
        <v>0</v>
      </c>
      <c r="E11" s="9"/>
    </row>
    <row r="12" spans="1:5" ht="15.75" customHeight="1">
      <c r="A12" s="21" t="s">
        <v>41</v>
      </c>
      <c r="B12" s="17" t="s">
        <v>15</v>
      </c>
      <c r="C12" s="16" t="s">
        <v>109</v>
      </c>
      <c r="D12" s="41">
        <f>'ведфункц(прил4'!F28</f>
        <v>66400</v>
      </c>
      <c r="E12" s="9"/>
    </row>
    <row r="13" spans="1:5" ht="18.75" customHeight="1" hidden="1">
      <c r="A13" s="21" t="str">
        <f>'[2]исправл.'!$A$387</f>
        <v>Общеэкономические вопросы </v>
      </c>
      <c r="B13" s="23" t="s">
        <v>125</v>
      </c>
      <c r="C13" s="23" t="s">
        <v>111</v>
      </c>
      <c r="D13" s="41">
        <v>0</v>
      </c>
      <c r="E13" s="9"/>
    </row>
    <row r="14" spans="1:5" ht="20.25" customHeight="1">
      <c r="A14" s="21" t="s">
        <v>153</v>
      </c>
      <c r="B14" s="25" t="s">
        <v>125</v>
      </c>
      <c r="C14" s="25" t="s">
        <v>126</v>
      </c>
      <c r="D14" s="41">
        <f>'ведфункц(прил4'!F44</f>
        <v>921595.6</v>
      </c>
      <c r="E14" s="9"/>
    </row>
    <row r="15" spans="1:5" ht="30" customHeight="1">
      <c r="A15" s="21" t="s">
        <v>225</v>
      </c>
      <c r="B15" s="25" t="s">
        <v>125</v>
      </c>
      <c r="C15" s="24" t="s">
        <v>226</v>
      </c>
      <c r="D15" s="41">
        <f>'ведфункц(прил4'!F47</f>
        <v>0</v>
      </c>
      <c r="E15" s="9"/>
    </row>
    <row r="16" spans="1:5" ht="64.5" customHeight="1">
      <c r="A16" s="39" t="s">
        <v>256</v>
      </c>
      <c r="B16" s="24" t="s">
        <v>110</v>
      </c>
      <c r="C16" s="24" t="s">
        <v>107</v>
      </c>
      <c r="D16" s="41">
        <f>'ведфункц(прил4'!F55</f>
        <v>52000</v>
      </c>
      <c r="E16" s="9"/>
    </row>
    <row r="17" spans="1:5" ht="44.25" customHeight="1">
      <c r="A17" s="21" t="str">
        <f>'ведфункц(прил4'!A59</f>
        <v>мероприятия по благоустройству городских округов и поселений (ни)</v>
      </c>
      <c r="B17" s="26" t="s">
        <v>110</v>
      </c>
      <c r="C17" s="26" t="s">
        <v>109</v>
      </c>
      <c r="D17" s="41">
        <f>'ведфункц(прил4'!F59</f>
        <v>663158</v>
      </c>
      <c r="E17" s="9"/>
    </row>
    <row r="18" spans="1:5" ht="25.5" customHeight="1">
      <c r="A18" s="21" t="s">
        <v>157</v>
      </c>
      <c r="B18" s="25" t="s">
        <v>158</v>
      </c>
      <c r="C18" s="25" t="s">
        <v>108</v>
      </c>
      <c r="D18" s="30">
        <f>'ведфункц(прил4'!F63</f>
        <v>228780</v>
      </c>
      <c r="E18" s="9"/>
    </row>
    <row r="19" spans="1:5" ht="74.25" customHeight="1">
      <c r="A19" s="21" t="s">
        <v>159</v>
      </c>
      <c r="B19" s="25" t="s">
        <v>160</v>
      </c>
      <c r="C19" s="25" t="s">
        <v>108</v>
      </c>
      <c r="D19" s="30">
        <f>'ведфункц(прил4'!F68</f>
        <v>15000</v>
      </c>
      <c r="E19" s="9"/>
    </row>
    <row r="20" spans="1:6" ht="35.25" customHeight="1">
      <c r="A20" s="21" t="s">
        <v>165</v>
      </c>
      <c r="B20" s="18" t="s">
        <v>11</v>
      </c>
      <c r="C20" s="18" t="s">
        <v>2</v>
      </c>
      <c r="D20" s="41">
        <f>'ведфункц(прил4'!F72</f>
        <v>2599605.44</v>
      </c>
      <c r="E20" s="9"/>
      <c r="F20" s="15"/>
    </row>
    <row r="21" spans="1:5" ht="15.75" hidden="1">
      <c r="A21" s="31" t="s">
        <v>44</v>
      </c>
      <c r="B21" s="13" t="s">
        <v>6</v>
      </c>
      <c r="C21" s="10" t="s">
        <v>2</v>
      </c>
      <c r="D21" s="32"/>
      <c r="E21" s="9"/>
    </row>
    <row r="22" spans="1:5" ht="15.75" hidden="1">
      <c r="A22" s="31" t="s">
        <v>45</v>
      </c>
      <c r="B22" s="13" t="s">
        <v>6</v>
      </c>
      <c r="C22" s="10" t="s">
        <v>48</v>
      </c>
      <c r="D22" s="32"/>
      <c r="E22" s="9"/>
    </row>
    <row r="23" spans="1:5" ht="15.75" hidden="1">
      <c r="A23" s="31" t="s">
        <v>46</v>
      </c>
      <c r="B23" s="13" t="s">
        <v>6</v>
      </c>
      <c r="C23" s="10" t="s">
        <v>48</v>
      </c>
      <c r="D23" s="32"/>
      <c r="E23" s="9"/>
    </row>
    <row r="24" spans="1:5" ht="31.5" hidden="1">
      <c r="A24" s="33" t="s">
        <v>47</v>
      </c>
      <c r="B24" s="13" t="s">
        <v>6</v>
      </c>
      <c r="C24" s="10" t="s">
        <v>48</v>
      </c>
      <c r="D24" s="32"/>
      <c r="E24" s="9"/>
    </row>
    <row r="25" spans="1:5" ht="15.75" hidden="1">
      <c r="A25" s="31" t="s">
        <v>7</v>
      </c>
      <c r="B25" s="13" t="s">
        <v>6</v>
      </c>
      <c r="C25" s="10" t="s">
        <v>48</v>
      </c>
      <c r="D25" s="32"/>
      <c r="E25" s="9"/>
    </row>
    <row r="26" spans="1:5" ht="15.75" hidden="1">
      <c r="A26" s="31"/>
      <c r="B26" s="34"/>
      <c r="C26" s="11"/>
      <c r="D26" s="32"/>
      <c r="E26" s="9"/>
    </row>
    <row r="27" spans="1:5" ht="15.75" hidden="1">
      <c r="A27" s="31" t="s">
        <v>49</v>
      </c>
      <c r="B27" s="13" t="s">
        <v>48</v>
      </c>
      <c r="C27" s="10" t="s">
        <v>2</v>
      </c>
      <c r="D27" s="32"/>
      <c r="E27" s="9"/>
    </row>
    <row r="28" spans="1:5" ht="15.75" hidden="1">
      <c r="A28" s="31" t="s">
        <v>52</v>
      </c>
      <c r="B28" s="13" t="s">
        <v>48</v>
      </c>
      <c r="C28" s="10" t="s">
        <v>1</v>
      </c>
      <c r="D28" s="32"/>
      <c r="E28" s="9"/>
    </row>
    <row r="29" spans="1:5" ht="15.75" hidden="1">
      <c r="A29" s="31" t="s">
        <v>50</v>
      </c>
      <c r="B29" s="13" t="s">
        <v>48</v>
      </c>
      <c r="C29" s="10" t="s">
        <v>1</v>
      </c>
      <c r="D29" s="32"/>
      <c r="E29" s="9"/>
    </row>
    <row r="30" spans="1:5" ht="15.75" hidden="1">
      <c r="A30" s="31" t="s">
        <v>51</v>
      </c>
      <c r="B30" s="13" t="s">
        <v>48</v>
      </c>
      <c r="C30" s="10" t="s">
        <v>1</v>
      </c>
      <c r="D30" s="32"/>
      <c r="E30" s="9"/>
    </row>
    <row r="31" spans="1:5" ht="15.75" hidden="1">
      <c r="A31" s="33" t="s">
        <v>8</v>
      </c>
      <c r="B31" s="13" t="s">
        <v>48</v>
      </c>
      <c r="C31" s="10" t="s">
        <v>1</v>
      </c>
      <c r="D31" s="32"/>
      <c r="E31" s="9"/>
    </row>
    <row r="32" spans="1:5" ht="15.75" hidden="1">
      <c r="A32" s="33" t="s">
        <v>9</v>
      </c>
      <c r="B32" s="13" t="s">
        <v>48</v>
      </c>
      <c r="C32" s="10" t="s">
        <v>1</v>
      </c>
      <c r="D32" s="32"/>
      <c r="E32" s="9"/>
    </row>
    <row r="33" spans="1:5" ht="15.75" hidden="1">
      <c r="A33" s="31"/>
      <c r="B33" s="34"/>
      <c r="C33" s="11"/>
      <c r="D33" s="32"/>
      <c r="E33" s="9"/>
    </row>
    <row r="34" spans="1:5" ht="15.75" hidden="1">
      <c r="A34" s="33" t="s">
        <v>16</v>
      </c>
      <c r="B34" s="12" t="s">
        <v>17</v>
      </c>
      <c r="C34" s="10" t="s">
        <v>2</v>
      </c>
      <c r="D34" s="32"/>
      <c r="E34" s="9"/>
    </row>
    <row r="35" spans="1:5" ht="15.75" hidden="1">
      <c r="A35" s="33" t="s">
        <v>18</v>
      </c>
      <c r="B35" s="12" t="s">
        <v>17</v>
      </c>
      <c r="C35" s="10" t="s">
        <v>19</v>
      </c>
      <c r="D35" s="32"/>
      <c r="E35" s="9"/>
    </row>
    <row r="36" spans="1:5" ht="15.75" hidden="1">
      <c r="A36" s="33" t="s">
        <v>20</v>
      </c>
      <c r="B36" s="12" t="s">
        <v>17</v>
      </c>
      <c r="C36" s="10" t="s">
        <v>19</v>
      </c>
      <c r="D36" s="32"/>
      <c r="E36" s="9"/>
    </row>
    <row r="37" spans="1:5" ht="31.5" hidden="1">
      <c r="A37" s="33" t="s">
        <v>39</v>
      </c>
      <c r="B37" s="12" t="s">
        <v>17</v>
      </c>
      <c r="C37" s="10" t="s">
        <v>19</v>
      </c>
      <c r="D37" s="32"/>
      <c r="E37" s="9"/>
    </row>
    <row r="38" spans="1:5" ht="15.75" hidden="1">
      <c r="A38" s="33" t="s">
        <v>21</v>
      </c>
      <c r="B38" s="12" t="s">
        <v>17</v>
      </c>
      <c r="C38" s="10" t="s">
        <v>19</v>
      </c>
      <c r="D38" s="32"/>
      <c r="E38" s="9"/>
    </row>
    <row r="39" spans="1:5" ht="15.75" hidden="1">
      <c r="A39" s="33" t="s">
        <v>22</v>
      </c>
      <c r="B39" s="12" t="s">
        <v>17</v>
      </c>
      <c r="C39" s="10" t="s">
        <v>19</v>
      </c>
      <c r="D39" s="32"/>
      <c r="E39" s="9"/>
    </row>
    <row r="40" spans="1:5" ht="15.75" hidden="1">
      <c r="A40" s="33"/>
      <c r="B40" s="27"/>
      <c r="C40" s="10"/>
      <c r="D40" s="32"/>
      <c r="E40" s="9"/>
    </row>
    <row r="41" spans="1:9" ht="16.5" thickBot="1">
      <c r="A41" s="35" t="s">
        <v>167</v>
      </c>
      <c r="B41" s="36"/>
      <c r="C41" s="36"/>
      <c r="D41" s="42">
        <f>D7+D12+D14+D15+D17+D18+D19+D20+D16</f>
        <v>8045272.09</v>
      </c>
      <c r="E41" s="9"/>
      <c r="F41" s="15"/>
      <c r="G41" s="15"/>
      <c r="I41" s="15"/>
    </row>
    <row r="42" spans="1:5" ht="15.75">
      <c r="A42" s="176"/>
      <c r="B42" s="176"/>
      <c r="C42" s="176"/>
      <c r="D42" s="9"/>
      <c r="E42" s="9"/>
    </row>
  </sheetData>
  <sheetProtection/>
  <mergeCells count="6">
    <mergeCell ref="A42:C42"/>
    <mergeCell ref="C1:D1"/>
    <mergeCell ref="D5:D6"/>
    <mergeCell ref="B5:C5"/>
    <mergeCell ref="A3:D3"/>
    <mergeCell ref="B2:D2"/>
  </mergeCells>
  <printOptions/>
  <pageMargins left="1.1811023622047245" right="0.1968503937007874" top="0.7874015748031497" bottom="0.3937007874015748" header="0.5118110236220472" footer="0.5118110236220472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58">
      <selection activeCell="A1" sqref="A1:D71"/>
    </sheetView>
  </sheetViews>
  <sheetFormatPr defaultColWidth="9.00390625" defaultRowHeight="12.75"/>
  <cols>
    <col min="1" max="1" width="71.875" style="0" customWidth="1"/>
    <col min="2" max="2" width="11.75390625" style="0" customWidth="1"/>
    <col min="3" max="3" width="29.75390625" style="0" customWidth="1"/>
    <col min="4" max="4" width="17.625" style="0" customWidth="1"/>
    <col min="6" max="6" width="14.75390625" style="0" customWidth="1"/>
    <col min="7" max="7" width="10.25390625" style="0" bestFit="1" customWidth="1"/>
  </cols>
  <sheetData>
    <row r="1" spans="1:4" ht="15">
      <c r="A1" s="5"/>
      <c r="B1" s="4"/>
      <c r="C1" s="173" t="s">
        <v>193</v>
      </c>
      <c r="D1" s="173"/>
    </row>
    <row r="2" spans="1:5" ht="45.75" customHeight="1">
      <c r="A2" s="6"/>
      <c r="B2" s="190" t="s">
        <v>268</v>
      </c>
      <c r="C2" s="191"/>
      <c r="D2" s="191"/>
      <c r="E2" s="4"/>
    </row>
    <row r="3" spans="1:4" ht="27" customHeight="1" thickBot="1">
      <c r="A3" s="162" t="s">
        <v>261</v>
      </c>
      <c r="B3" s="162"/>
      <c r="C3" s="162"/>
      <c r="D3" s="163"/>
    </row>
    <row r="4" spans="1:4" ht="13.5" hidden="1" thickBot="1">
      <c r="A4" s="45"/>
      <c r="B4" s="45"/>
      <c r="C4" s="45"/>
      <c r="D4" s="46"/>
    </row>
    <row r="5" spans="1:4" ht="16.5" thickBot="1">
      <c r="A5" s="186" t="s">
        <v>23</v>
      </c>
      <c r="B5" s="188" t="s">
        <v>74</v>
      </c>
      <c r="C5" s="189"/>
      <c r="D5" s="164" t="s">
        <v>104</v>
      </c>
    </row>
    <row r="6" spans="1:4" ht="53.25" customHeight="1" thickBot="1">
      <c r="A6" s="187"/>
      <c r="B6" s="47" t="s">
        <v>247</v>
      </c>
      <c r="C6" s="48" t="s">
        <v>75</v>
      </c>
      <c r="D6" s="165"/>
    </row>
    <row r="7" spans="1:7" ht="16.5" thickBot="1">
      <c r="A7" s="49" t="s">
        <v>24</v>
      </c>
      <c r="B7" s="50" t="s">
        <v>4</v>
      </c>
      <c r="C7" s="51" t="s">
        <v>77</v>
      </c>
      <c r="D7" s="52">
        <f>D8</f>
        <v>3757789.380000001</v>
      </c>
      <c r="F7" s="15"/>
      <c r="G7" s="15"/>
    </row>
    <row r="8" spans="1:6" ht="15.75">
      <c r="A8" s="53" t="s">
        <v>85</v>
      </c>
      <c r="B8" s="54">
        <v>182</v>
      </c>
      <c r="C8" s="55" t="s">
        <v>76</v>
      </c>
      <c r="D8" s="56">
        <f>D9+D24+D29+D35+D48</f>
        <v>3757789.380000001</v>
      </c>
      <c r="F8" s="15"/>
    </row>
    <row r="9" spans="1:4" ht="15.75">
      <c r="A9" s="57" t="s">
        <v>25</v>
      </c>
      <c r="B9" s="58">
        <v>182</v>
      </c>
      <c r="C9" s="59" t="s">
        <v>78</v>
      </c>
      <c r="D9" s="60">
        <f>D10</f>
        <v>2251195.3800000004</v>
      </c>
    </row>
    <row r="10" spans="1:6" ht="15.75">
      <c r="A10" s="57" t="s">
        <v>26</v>
      </c>
      <c r="B10" s="58">
        <v>182</v>
      </c>
      <c r="C10" s="59" t="s">
        <v>79</v>
      </c>
      <c r="D10" s="92">
        <f>D12+D20+D18</f>
        <v>2251195.3800000004</v>
      </c>
      <c r="F10" s="15"/>
    </row>
    <row r="11" spans="1:4" ht="15.75">
      <c r="A11" s="62" t="s">
        <v>27</v>
      </c>
      <c r="B11" s="58">
        <v>182</v>
      </c>
      <c r="C11" s="63" t="s">
        <v>80</v>
      </c>
      <c r="D11" s="60"/>
    </row>
    <row r="12" spans="1:4" ht="26.25">
      <c r="A12" s="57" t="s">
        <v>28</v>
      </c>
      <c r="B12" s="58">
        <v>182</v>
      </c>
      <c r="C12" s="59" t="s">
        <v>81</v>
      </c>
      <c r="D12" s="64">
        <f>D13</f>
        <v>2250957.5300000003</v>
      </c>
    </row>
    <row r="13" spans="1:4" ht="65.25" customHeight="1">
      <c r="A13" s="62" t="s">
        <v>70</v>
      </c>
      <c r="B13" s="58">
        <v>182</v>
      </c>
      <c r="C13" s="63" t="s">
        <v>113</v>
      </c>
      <c r="D13" s="60">
        <f>D14+D15+D16+D17</f>
        <v>2250957.5300000003</v>
      </c>
    </row>
    <row r="14" spans="1:4" ht="65.25" customHeight="1">
      <c r="A14" s="62" t="s">
        <v>70</v>
      </c>
      <c r="B14" s="58">
        <v>182</v>
      </c>
      <c r="C14" s="63" t="s">
        <v>112</v>
      </c>
      <c r="D14" s="60">
        <v>2250709.13</v>
      </c>
    </row>
    <row r="15" spans="1:4" ht="65.25" customHeight="1">
      <c r="A15" s="62" t="s">
        <v>133</v>
      </c>
      <c r="B15" s="58">
        <v>182</v>
      </c>
      <c r="C15" s="63" t="s">
        <v>131</v>
      </c>
      <c r="D15" s="60">
        <v>100.41</v>
      </c>
    </row>
    <row r="16" spans="1:4" ht="65.25" customHeight="1">
      <c r="A16" s="62" t="s">
        <v>133</v>
      </c>
      <c r="B16" s="58">
        <v>182</v>
      </c>
      <c r="C16" s="63" t="s">
        <v>194</v>
      </c>
      <c r="D16" s="60">
        <f>150.62</f>
        <v>150.62</v>
      </c>
    </row>
    <row r="17" spans="1:4" ht="65.25" customHeight="1">
      <c r="A17" s="62" t="s">
        <v>133</v>
      </c>
      <c r="B17" s="58">
        <v>182</v>
      </c>
      <c r="C17" s="63" t="s">
        <v>253</v>
      </c>
      <c r="D17" s="60">
        <v>-2.63</v>
      </c>
    </row>
    <row r="18" spans="1:4" ht="65.25" customHeight="1">
      <c r="A18" s="62" t="s">
        <v>130</v>
      </c>
      <c r="B18" s="58">
        <v>182</v>
      </c>
      <c r="C18" s="63" t="s">
        <v>134</v>
      </c>
      <c r="D18" s="60">
        <f>D19</f>
        <v>129.27</v>
      </c>
    </row>
    <row r="19" spans="1:4" ht="65.25" customHeight="1">
      <c r="A19" s="62" t="s">
        <v>130</v>
      </c>
      <c r="B19" s="58">
        <v>182</v>
      </c>
      <c r="C19" s="63" t="s">
        <v>252</v>
      </c>
      <c r="D19" s="60">
        <v>129.27</v>
      </c>
    </row>
    <row r="20" spans="1:4" ht="35.25" customHeight="1">
      <c r="A20" s="62" t="s">
        <v>115</v>
      </c>
      <c r="B20" s="58">
        <v>182</v>
      </c>
      <c r="C20" s="63" t="s">
        <v>114</v>
      </c>
      <c r="D20" s="60">
        <f>D21+D22+D23</f>
        <v>108.58</v>
      </c>
    </row>
    <row r="21" spans="1:4" ht="30" customHeight="1">
      <c r="A21" s="62" t="s">
        <v>115</v>
      </c>
      <c r="B21" s="58">
        <v>182</v>
      </c>
      <c r="C21" s="63" t="s">
        <v>116</v>
      </c>
      <c r="D21" s="60">
        <v>35.98</v>
      </c>
    </row>
    <row r="22" spans="1:4" ht="30" customHeight="1">
      <c r="A22" s="62" t="s">
        <v>115</v>
      </c>
      <c r="B22" s="58">
        <v>182</v>
      </c>
      <c r="C22" s="63" t="s">
        <v>135</v>
      </c>
      <c r="D22" s="60">
        <v>2.6</v>
      </c>
    </row>
    <row r="23" spans="1:4" ht="32.25" customHeight="1">
      <c r="A23" s="62" t="s">
        <v>115</v>
      </c>
      <c r="B23" s="58">
        <v>182</v>
      </c>
      <c r="C23" s="63" t="s">
        <v>117</v>
      </c>
      <c r="D23" s="60">
        <v>70</v>
      </c>
    </row>
    <row r="24" spans="1:4" ht="32.25" customHeight="1" thickBot="1">
      <c r="A24" s="65" t="s">
        <v>195</v>
      </c>
      <c r="B24" s="58">
        <v>100</v>
      </c>
      <c r="C24" s="59" t="s">
        <v>204</v>
      </c>
      <c r="D24" s="73">
        <f>SUM(D25:D28)</f>
        <v>1222167.76</v>
      </c>
    </row>
    <row r="25" spans="1:4" ht="69.75" customHeight="1" thickBot="1">
      <c r="A25" s="66" t="s">
        <v>196</v>
      </c>
      <c r="B25" s="58">
        <v>100</v>
      </c>
      <c r="C25" s="67" t="s">
        <v>200</v>
      </c>
      <c r="D25" s="60">
        <v>502187.97</v>
      </c>
    </row>
    <row r="26" spans="1:4" ht="69.75" customHeight="1" thickBot="1">
      <c r="A26" s="68" t="s">
        <v>197</v>
      </c>
      <c r="B26" s="58">
        <v>100</v>
      </c>
      <c r="C26" s="69" t="s">
        <v>201</v>
      </c>
      <c r="D26" s="60">
        <v>5098.05</v>
      </c>
    </row>
    <row r="27" spans="1:4" ht="69.75" customHeight="1" thickBot="1">
      <c r="A27" s="68" t="s">
        <v>198</v>
      </c>
      <c r="B27" s="58">
        <v>100</v>
      </c>
      <c r="C27" s="69" t="s">
        <v>202</v>
      </c>
      <c r="D27" s="60">
        <v>812143.67</v>
      </c>
    </row>
    <row r="28" spans="1:4" ht="71.25" customHeight="1" thickBot="1">
      <c r="A28" s="68" t="s">
        <v>199</v>
      </c>
      <c r="B28" s="58">
        <v>100</v>
      </c>
      <c r="C28" s="69" t="s">
        <v>203</v>
      </c>
      <c r="D28" s="60">
        <v>-97261.93</v>
      </c>
    </row>
    <row r="29" spans="1:4" ht="15.75">
      <c r="A29" s="70" t="s">
        <v>65</v>
      </c>
      <c r="B29" s="58">
        <v>182</v>
      </c>
      <c r="C29" s="63" t="s">
        <v>82</v>
      </c>
      <c r="D29" s="61">
        <f>D30+D31+D33+D34+D32</f>
        <v>12594.1</v>
      </c>
    </row>
    <row r="30" spans="1:4" ht="15.75">
      <c r="A30" s="62" t="s">
        <v>66</v>
      </c>
      <c r="B30" s="58">
        <v>182</v>
      </c>
      <c r="C30" s="63" t="s">
        <v>83</v>
      </c>
      <c r="D30" s="60">
        <v>12290.5</v>
      </c>
    </row>
    <row r="31" spans="1:4" ht="15.75">
      <c r="A31" s="62" t="s">
        <v>92</v>
      </c>
      <c r="B31" s="58">
        <v>182</v>
      </c>
      <c r="C31" s="63" t="s">
        <v>136</v>
      </c>
      <c r="D31" s="60">
        <v>170.4</v>
      </c>
    </row>
    <row r="32" spans="1:4" ht="15.75">
      <c r="A32" s="62" t="s">
        <v>209</v>
      </c>
      <c r="B32" s="58">
        <v>182</v>
      </c>
      <c r="C32" s="63" t="s">
        <v>210</v>
      </c>
      <c r="D32" s="60">
        <v>133.2</v>
      </c>
    </row>
    <row r="33" spans="1:4" ht="15.75">
      <c r="A33" s="62" t="str">
        <f>'[1]доходы'!$B$42</f>
        <v>Единый сельскохоз.налог (за налог.пер., истекшие до 1 января 2011 года)</v>
      </c>
      <c r="B33" s="58">
        <v>182</v>
      </c>
      <c r="C33" s="63" t="s">
        <v>118</v>
      </c>
      <c r="D33" s="60">
        <v>0</v>
      </c>
    </row>
    <row r="34" spans="1:4" ht="15.75">
      <c r="A34" s="62" t="str">
        <f>'[1]доходы'!$B$43</f>
        <v>Единый сельскохоз.налог (за налог.пер., истекшие до 1 января 2011 года)</v>
      </c>
      <c r="B34" s="58">
        <v>182</v>
      </c>
      <c r="C34" s="63" t="s">
        <v>119</v>
      </c>
      <c r="D34" s="60">
        <v>0</v>
      </c>
    </row>
    <row r="35" spans="1:4" ht="15.75">
      <c r="A35" s="70" t="s">
        <v>29</v>
      </c>
      <c r="B35" s="58">
        <v>182</v>
      </c>
      <c r="C35" s="59" t="s">
        <v>84</v>
      </c>
      <c r="D35" s="71">
        <f>D36+D39</f>
        <v>252965.27</v>
      </c>
    </row>
    <row r="36" spans="1:4" ht="15.75">
      <c r="A36" s="62" t="s">
        <v>59</v>
      </c>
      <c r="B36" s="58">
        <v>182</v>
      </c>
      <c r="C36" s="63" t="s">
        <v>88</v>
      </c>
      <c r="D36" s="73">
        <f>D37+D38</f>
        <v>66396</v>
      </c>
    </row>
    <row r="37" spans="1:4" ht="26.25">
      <c r="A37" s="62" t="s">
        <v>58</v>
      </c>
      <c r="B37" s="58">
        <v>182</v>
      </c>
      <c r="C37" s="63" t="s">
        <v>89</v>
      </c>
      <c r="D37" s="60">
        <v>65545.44</v>
      </c>
    </row>
    <row r="38" spans="1:4" ht="39">
      <c r="A38" s="62" t="s">
        <v>93</v>
      </c>
      <c r="B38" s="58">
        <v>182</v>
      </c>
      <c r="C38" s="63" t="s">
        <v>211</v>
      </c>
      <c r="D38" s="60">
        <v>850.56</v>
      </c>
    </row>
    <row r="39" spans="1:4" ht="15.75">
      <c r="A39" s="57" t="s">
        <v>30</v>
      </c>
      <c r="B39" s="58">
        <v>182</v>
      </c>
      <c r="C39" s="59" t="s">
        <v>90</v>
      </c>
      <c r="D39" s="92">
        <f>D40+D44</f>
        <v>186569.27</v>
      </c>
    </row>
    <row r="40" spans="1:4" ht="26.25">
      <c r="A40" s="62" t="s">
        <v>60</v>
      </c>
      <c r="B40" s="58">
        <v>182</v>
      </c>
      <c r="C40" s="63" t="s">
        <v>91</v>
      </c>
      <c r="D40" s="60">
        <f>D41+D42+D43</f>
        <v>551.3600000000001</v>
      </c>
    </row>
    <row r="41" spans="1:4" ht="39">
      <c r="A41" s="62" t="s">
        <v>61</v>
      </c>
      <c r="B41" s="58">
        <v>182</v>
      </c>
      <c r="C41" s="63" t="s">
        <v>213</v>
      </c>
      <c r="D41" s="60">
        <v>-3672.97</v>
      </c>
    </row>
    <row r="42" spans="1:4" ht="39">
      <c r="A42" s="62" t="s">
        <v>61</v>
      </c>
      <c r="B42" s="58">
        <v>182</v>
      </c>
      <c r="C42" s="63" t="s">
        <v>214</v>
      </c>
      <c r="D42" s="60">
        <v>2459.93</v>
      </c>
    </row>
    <row r="43" spans="1:4" ht="39">
      <c r="A43" s="62" t="s">
        <v>61</v>
      </c>
      <c r="B43" s="58">
        <v>182</v>
      </c>
      <c r="C43" s="63" t="s">
        <v>215</v>
      </c>
      <c r="D43" s="60">
        <v>1764.4</v>
      </c>
    </row>
    <row r="44" spans="1:4" ht="39">
      <c r="A44" s="72" t="s">
        <v>87</v>
      </c>
      <c r="B44" s="58">
        <v>182</v>
      </c>
      <c r="C44" s="63" t="s">
        <v>212</v>
      </c>
      <c r="D44" s="73">
        <f>D45+D46+D47</f>
        <v>186017.91</v>
      </c>
    </row>
    <row r="45" spans="1:4" ht="39">
      <c r="A45" s="72" t="s">
        <v>87</v>
      </c>
      <c r="B45" s="58">
        <v>182</v>
      </c>
      <c r="C45" s="63" t="s">
        <v>216</v>
      </c>
      <c r="D45" s="60">
        <v>183825.53</v>
      </c>
    </row>
    <row r="46" spans="1:4" ht="39">
      <c r="A46" s="72" t="s">
        <v>87</v>
      </c>
      <c r="B46" s="58">
        <v>182</v>
      </c>
      <c r="C46" s="63" t="s">
        <v>218</v>
      </c>
      <c r="D46" s="60">
        <v>2192.38</v>
      </c>
    </row>
    <row r="47" spans="1:4" ht="39">
      <c r="A47" s="72" t="s">
        <v>87</v>
      </c>
      <c r="B47" s="58">
        <v>182</v>
      </c>
      <c r="C47" s="63" t="s">
        <v>219</v>
      </c>
      <c r="D47" s="60">
        <v>0</v>
      </c>
    </row>
    <row r="48" spans="1:4" ht="15.75">
      <c r="A48" s="74" t="s">
        <v>232</v>
      </c>
      <c r="B48" s="58">
        <v>250</v>
      </c>
      <c r="C48" s="59" t="s">
        <v>233</v>
      </c>
      <c r="D48" s="64">
        <f>D49</f>
        <v>18866.87</v>
      </c>
    </row>
    <row r="49" spans="1:4" ht="51.75">
      <c r="A49" s="75" t="s">
        <v>254</v>
      </c>
      <c r="B49" s="58">
        <v>161</v>
      </c>
      <c r="C49" s="63" t="s">
        <v>255</v>
      </c>
      <c r="D49" s="60">
        <f>D50</f>
        <v>18866.87</v>
      </c>
    </row>
    <row r="50" spans="1:4" ht="52.5" thickBot="1">
      <c r="A50" s="75" t="s">
        <v>254</v>
      </c>
      <c r="B50" s="58">
        <v>161</v>
      </c>
      <c r="C50" s="63" t="s">
        <v>255</v>
      </c>
      <c r="D50" s="60">
        <v>18866.87</v>
      </c>
    </row>
    <row r="51" spans="1:7" ht="16.5" thickBot="1">
      <c r="A51" s="76" t="s">
        <v>31</v>
      </c>
      <c r="B51" s="77"/>
      <c r="C51" s="78"/>
      <c r="D51" s="52">
        <f>D7</f>
        <v>3757789.380000001</v>
      </c>
      <c r="F51" s="3"/>
      <c r="G51" s="22"/>
    </row>
    <row r="52" spans="1:4" ht="15.75">
      <c r="A52" s="79" t="s">
        <v>32</v>
      </c>
      <c r="B52" s="80" t="s">
        <v>234</v>
      </c>
      <c r="C52" s="55" t="s">
        <v>94</v>
      </c>
      <c r="D52" s="81">
        <f>D53+D61+D65+D67+D68</f>
        <v>4792500</v>
      </c>
    </row>
    <row r="53" spans="1:4" ht="15.75">
      <c r="A53" s="82" t="s">
        <v>33</v>
      </c>
      <c r="B53" s="80" t="s">
        <v>234</v>
      </c>
      <c r="C53" s="59" t="s">
        <v>95</v>
      </c>
      <c r="D53" s="71">
        <f>D54</f>
        <v>2904900</v>
      </c>
    </row>
    <row r="54" spans="1:4" ht="42" customHeight="1">
      <c r="A54" s="82" t="s">
        <v>34</v>
      </c>
      <c r="B54" s="80" t="s">
        <v>234</v>
      </c>
      <c r="C54" s="59" t="s">
        <v>96</v>
      </c>
      <c r="D54" s="71">
        <f>D55+D59</f>
        <v>2904900</v>
      </c>
    </row>
    <row r="55" spans="1:4" ht="26.25">
      <c r="A55" s="75" t="s">
        <v>35</v>
      </c>
      <c r="B55" s="80" t="s">
        <v>234</v>
      </c>
      <c r="C55" s="63" t="s">
        <v>97</v>
      </c>
      <c r="D55" s="83">
        <f>D57+D58</f>
        <v>2904900</v>
      </c>
    </row>
    <row r="56" spans="1:4" ht="15.75">
      <c r="A56" s="75" t="s">
        <v>67</v>
      </c>
      <c r="B56" s="80" t="s">
        <v>234</v>
      </c>
      <c r="C56" s="63" t="s">
        <v>97</v>
      </c>
      <c r="D56" s="83"/>
    </row>
    <row r="57" spans="1:4" ht="26.25">
      <c r="A57" s="75" t="s">
        <v>68</v>
      </c>
      <c r="B57" s="80" t="s">
        <v>234</v>
      </c>
      <c r="C57" s="63" t="s">
        <v>97</v>
      </c>
      <c r="D57" s="83">
        <v>0</v>
      </c>
    </row>
    <row r="58" spans="1:4" ht="26.25">
      <c r="A58" s="75" t="s">
        <v>69</v>
      </c>
      <c r="B58" s="80" t="s">
        <v>234</v>
      </c>
      <c r="C58" s="63" t="s">
        <v>97</v>
      </c>
      <c r="D58" s="83">
        <v>2904900</v>
      </c>
    </row>
    <row r="59" spans="1:4" ht="26.25">
      <c r="A59" s="82" t="s">
        <v>36</v>
      </c>
      <c r="B59" s="58"/>
      <c r="C59" s="59" t="s">
        <v>98</v>
      </c>
      <c r="D59" s="71">
        <v>0</v>
      </c>
    </row>
    <row r="60" spans="1:4" ht="15.75">
      <c r="A60" s="75" t="s">
        <v>36</v>
      </c>
      <c r="B60" s="80" t="s">
        <v>234</v>
      </c>
      <c r="C60" s="63" t="s">
        <v>99</v>
      </c>
      <c r="D60" s="83">
        <v>0</v>
      </c>
    </row>
    <row r="61" spans="1:4" ht="15.75">
      <c r="A61" s="82" t="s">
        <v>37</v>
      </c>
      <c r="B61" s="80" t="s">
        <v>234</v>
      </c>
      <c r="C61" s="59" t="s">
        <v>100</v>
      </c>
      <c r="D61" s="71">
        <f>D62+D64</f>
        <v>66400</v>
      </c>
    </row>
    <row r="62" spans="1:4" ht="39">
      <c r="A62" s="75" t="s">
        <v>62</v>
      </c>
      <c r="B62" s="80" t="s">
        <v>234</v>
      </c>
      <c r="C62" s="63" t="s">
        <v>101</v>
      </c>
      <c r="D62" s="83">
        <f>D63</f>
        <v>66400</v>
      </c>
    </row>
    <row r="63" spans="1:4" ht="39">
      <c r="A63" s="75" t="s">
        <v>62</v>
      </c>
      <c r="B63" s="80" t="s">
        <v>234</v>
      </c>
      <c r="C63" s="63" t="s">
        <v>102</v>
      </c>
      <c r="D63" s="83">
        <v>66400</v>
      </c>
    </row>
    <row r="64" spans="1:4" ht="27.75" customHeight="1">
      <c r="A64" s="75" t="str">
        <f>'[1]доходы'!$B$110</f>
        <v>Субвенции бюджетам поселений на выполнение передаваемых полномочий субъектов Российской Федерации</v>
      </c>
      <c r="B64" s="80" t="s">
        <v>234</v>
      </c>
      <c r="C64" s="63" t="s">
        <v>120</v>
      </c>
      <c r="D64" s="83">
        <v>0</v>
      </c>
    </row>
    <row r="65" spans="1:4" ht="15.75">
      <c r="A65" s="82" t="s">
        <v>43</v>
      </c>
      <c r="B65" s="80" t="s">
        <v>234</v>
      </c>
      <c r="C65" s="59" t="s">
        <v>100</v>
      </c>
      <c r="D65" s="71">
        <f>D66</f>
        <v>679400</v>
      </c>
    </row>
    <row r="66" spans="1:4" ht="15.75">
      <c r="A66" s="75" t="s">
        <v>42</v>
      </c>
      <c r="B66" s="80" t="s">
        <v>234</v>
      </c>
      <c r="C66" s="63" t="s">
        <v>103</v>
      </c>
      <c r="D66" s="83">
        <v>679400</v>
      </c>
    </row>
    <row r="67" spans="1:4" ht="51.75">
      <c r="A67" s="84" t="s">
        <v>220</v>
      </c>
      <c r="B67" s="80" t="s">
        <v>234</v>
      </c>
      <c r="C67" s="85" t="s">
        <v>221</v>
      </c>
      <c r="D67" s="86">
        <v>1141800</v>
      </c>
    </row>
    <row r="68" spans="1:4" ht="33" customHeight="1">
      <c r="A68" s="84" t="str">
        <f>'[1]доходы'!$B$118</f>
        <v>Возврат остатков субсидий, субвенций и иных межбюджетных трансфертов, имеющих целевое назначение, прошлых лет из бюджетов поселений</v>
      </c>
      <c r="B68" s="80" t="s">
        <v>234</v>
      </c>
      <c r="C68" s="87" t="s">
        <v>121</v>
      </c>
      <c r="D68" s="86">
        <v>0</v>
      </c>
    </row>
    <row r="69" spans="1:4" ht="13.5" thickBot="1">
      <c r="A69" s="88" t="s">
        <v>38</v>
      </c>
      <c r="B69" s="89"/>
      <c r="C69" s="90"/>
      <c r="D69" s="91">
        <f>D51+D52</f>
        <v>8550289.38</v>
      </c>
    </row>
    <row r="70" spans="1:4" ht="12.75">
      <c r="A70" s="7"/>
      <c r="B70" s="7"/>
      <c r="C70" s="7"/>
      <c r="D70" s="8"/>
    </row>
    <row r="71" spans="1:3" ht="15.75">
      <c r="A71" s="176"/>
      <c r="B71" s="176"/>
      <c r="C71" s="176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</sheetData>
  <sheetProtection/>
  <mergeCells count="7">
    <mergeCell ref="A71:C71"/>
    <mergeCell ref="C1:D1"/>
    <mergeCell ref="A5:A6"/>
    <mergeCell ref="B5:C5"/>
    <mergeCell ref="A3:D3"/>
    <mergeCell ref="D5:D6"/>
    <mergeCell ref="B2:D2"/>
  </mergeCells>
  <printOptions/>
  <pageMargins left="0.984251968503937" right="0.1968503937007874" top="0.9055118110236221" bottom="0.984251968503937" header="0.5118110236220472" footer="0.7086614173228347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6">
      <selection activeCell="A2" sqref="A2:C17"/>
    </sheetView>
  </sheetViews>
  <sheetFormatPr defaultColWidth="9.00390625" defaultRowHeight="12.75"/>
  <cols>
    <col min="1" max="1" width="42.75390625" style="0" customWidth="1"/>
    <col min="2" max="2" width="34.125" style="0" customWidth="1"/>
    <col min="3" max="3" width="19.875" style="0" customWidth="1"/>
  </cols>
  <sheetData>
    <row r="2" spans="1:3" ht="15.75">
      <c r="A2" s="196" t="s">
        <v>230</v>
      </c>
      <c r="B2" s="197"/>
      <c r="C2" s="197"/>
    </row>
    <row r="3" spans="1:3" ht="78.75" customHeight="1">
      <c r="A3" s="38"/>
      <c r="B3" s="192" t="s">
        <v>264</v>
      </c>
      <c r="C3" s="192"/>
    </row>
    <row r="4" spans="1:3" ht="15">
      <c r="A4" s="193" t="s">
        <v>172</v>
      </c>
      <c r="B4" s="193"/>
      <c r="C4" s="193"/>
    </row>
    <row r="5" spans="1:3" ht="36" customHeight="1" thickBot="1">
      <c r="A5" s="194" t="s">
        <v>263</v>
      </c>
      <c r="B5" s="194"/>
      <c r="C5" s="194"/>
    </row>
    <row r="6" spans="1:3" ht="12.75" customHeight="1">
      <c r="A6" s="198" t="s">
        <v>71</v>
      </c>
      <c r="B6" s="200" t="s">
        <v>169</v>
      </c>
      <c r="C6" s="202" t="s">
        <v>173</v>
      </c>
    </row>
    <row r="7" spans="1:3" ht="25.5" customHeight="1" thickBot="1">
      <c r="A7" s="199"/>
      <c r="B7" s="201"/>
      <c r="C7" s="203"/>
    </row>
    <row r="8" spans="1:3" ht="34.5" customHeight="1" thickBot="1">
      <c r="A8" s="155" t="s">
        <v>175</v>
      </c>
      <c r="B8" s="156" t="s">
        <v>174</v>
      </c>
      <c r="C8" s="157">
        <f>C13</f>
        <v>-505017.29000000097</v>
      </c>
    </row>
    <row r="9" spans="1:3" ht="33.75" customHeight="1" thickBot="1">
      <c r="A9" s="155" t="s">
        <v>176</v>
      </c>
      <c r="B9" s="156" t="s">
        <v>177</v>
      </c>
      <c r="C9" s="158">
        <v>0</v>
      </c>
    </row>
    <row r="10" spans="1:3" ht="47.25" customHeight="1" thickBot="1">
      <c r="A10" s="155" t="s">
        <v>179</v>
      </c>
      <c r="B10" s="156" t="s">
        <v>178</v>
      </c>
      <c r="C10" s="158">
        <v>0</v>
      </c>
    </row>
    <row r="11" spans="1:3" ht="63" customHeight="1" thickBot="1">
      <c r="A11" s="155" t="s">
        <v>180</v>
      </c>
      <c r="B11" s="156" t="s">
        <v>183</v>
      </c>
      <c r="C11" s="158">
        <v>0</v>
      </c>
    </row>
    <row r="12" spans="1:3" ht="36.75" customHeight="1" thickBot="1">
      <c r="A12" s="155" t="s">
        <v>181</v>
      </c>
      <c r="B12" s="156" t="s">
        <v>182</v>
      </c>
      <c r="C12" s="158">
        <v>0</v>
      </c>
    </row>
    <row r="13" spans="1:3" ht="34.5" customHeight="1" thickBot="1">
      <c r="A13" s="155" t="s">
        <v>184</v>
      </c>
      <c r="B13" s="156" t="s">
        <v>185</v>
      </c>
      <c r="C13" s="157">
        <f>C16+C14</f>
        <v>-505017.29000000097</v>
      </c>
    </row>
    <row r="14" spans="1:3" ht="38.25" customHeight="1" thickBot="1">
      <c r="A14" s="159" t="s">
        <v>189</v>
      </c>
      <c r="B14" s="156" t="s">
        <v>72</v>
      </c>
      <c r="C14" s="157">
        <f>-'доходы(Прил№1)'!D69</f>
        <v>-8550289.38</v>
      </c>
    </row>
    <row r="15" spans="1:3" ht="36.75" customHeight="1" thickBot="1">
      <c r="A15" s="159" t="s">
        <v>186</v>
      </c>
      <c r="B15" s="156" t="s">
        <v>187</v>
      </c>
      <c r="C15" s="157">
        <f>C14</f>
        <v>-8550289.38</v>
      </c>
    </row>
    <row r="16" spans="1:3" ht="34.5" customHeight="1" thickBot="1">
      <c r="A16" s="159" t="s">
        <v>170</v>
      </c>
      <c r="B16" s="156" t="s">
        <v>171</v>
      </c>
      <c r="C16" s="157">
        <f>C17</f>
        <v>8045272.09</v>
      </c>
    </row>
    <row r="17" spans="1:3" ht="34.5" customHeight="1" thickBot="1">
      <c r="A17" s="159" t="s">
        <v>73</v>
      </c>
      <c r="B17" s="156" t="s">
        <v>188</v>
      </c>
      <c r="C17" s="157">
        <f>'ведфункц(прил4'!F111</f>
        <v>8045272.09</v>
      </c>
    </row>
    <row r="18" spans="1:3" ht="15">
      <c r="A18" s="106"/>
      <c r="B18" s="106"/>
      <c r="C18" s="106"/>
    </row>
    <row r="19" spans="1:3" ht="15">
      <c r="A19" s="195"/>
      <c r="B19" s="195"/>
      <c r="C19" s="195"/>
    </row>
  </sheetData>
  <sheetProtection/>
  <mergeCells count="8">
    <mergeCell ref="B3:C3"/>
    <mergeCell ref="A4:C4"/>
    <mergeCell ref="A5:C5"/>
    <mergeCell ref="A19:C19"/>
    <mergeCell ref="A2:C2"/>
    <mergeCell ref="A6:A7"/>
    <mergeCell ref="B6:B7"/>
    <mergeCell ref="C6:C7"/>
  </mergeCells>
  <printOptions/>
  <pageMargins left="0.9448818897637796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2018-06-19T03:27:28Z</cp:lastPrinted>
  <dcterms:created xsi:type="dcterms:W3CDTF">2005-12-27T06:54:28Z</dcterms:created>
  <dcterms:modified xsi:type="dcterms:W3CDTF">2018-06-19T03:29:08Z</dcterms:modified>
  <cp:category/>
  <cp:version/>
  <cp:contentType/>
  <cp:contentStatus/>
</cp:coreProperties>
</file>