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1100" windowHeight="5910" tabRatio="532" activeTab="3"/>
  </bookViews>
  <sheets>
    <sheet name="ведфункц(прил2)" sheetId="1" r:id="rId1"/>
    <sheet name="прил.3" sheetId="2" r:id="rId2"/>
    <sheet name="доходы(Прил№1)" sheetId="3" r:id="rId3"/>
    <sheet name="прил.4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'ведфункц(прил2)'!$A$1:$F$111</definedName>
    <definedName name="_xlnm.Print_Area" localSheetId="1">'прил.3'!$A$1:$E$41</definedName>
  </definedNames>
  <calcPr fullCalcOnLoad="1"/>
</workbook>
</file>

<file path=xl/sharedStrings.xml><?xml version="1.0" encoding="utf-8"?>
<sst xmlns="http://schemas.openxmlformats.org/spreadsheetml/2006/main" count="634" uniqueCount="246">
  <si>
    <t>ОБЩЕГОСУДАРСТВЕННЫЕ ВОПРОСЫ</t>
  </si>
  <si>
    <t>О1</t>
  </si>
  <si>
    <t>ОО</t>
  </si>
  <si>
    <t>ООО ОО 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</si>
  <si>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</si>
  <si>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</si>
  <si>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</si>
  <si>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Прочие расходы</t>
  </si>
  <si>
    <t>Поступление нефинансовых активов</t>
  </si>
  <si>
    <t>Увеличение стоимости основных средств</t>
  </si>
  <si>
    <t>Обеспечение деятельности подведомственных учреждений</t>
  </si>
  <si>
    <t>О8</t>
  </si>
  <si>
    <t>Культура</t>
  </si>
  <si>
    <t>Библиотеки</t>
  </si>
  <si>
    <t>Наименование</t>
  </si>
  <si>
    <t>О2</t>
  </si>
  <si>
    <t>СОЦИАЛЬНАЯ ПОЛИТИКА</t>
  </si>
  <si>
    <t>1О</t>
  </si>
  <si>
    <t>Социальное обеспечение населения</t>
  </si>
  <si>
    <t>О3</t>
  </si>
  <si>
    <t>Фонд компенсаций</t>
  </si>
  <si>
    <t>Социальное обеспечение</t>
  </si>
  <si>
    <t>Пособия по социальной помощи населению</t>
  </si>
  <si>
    <t xml:space="preserve">                                       Наименование </t>
  </si>
  <si>
    <t xml:space="preserve"> ДОХОДЫ </t>
  </si>
  <si>
    <t>Налоги на прибыль</t>
  </si>
  <si>
    <t xml:space="preserve">Налог на доходы физических лиц  </t>
  </si>
  <si>
    <t>Налог на доходы физических лиц,получаемых в виде дивидендов</t>
  </si>
  <si>
    <t>Налог на доходы физических лиц,облагаемых по налоговой ставке, установленной пунктом 1статьи 224 НК РФ)</t>
  </si>
  <si>
    <t>Налоги на имущество</t>
  </si>
  <si>
    <t xml:space="preserve">Земельный налог </t>
  </si>
  <si>
    <t>ИТОГО  СОБСТВЕННЫХ ДОХОДОВ :</t>
  </si>
  <si>
    <t>БЕЗВОЗМЕЗДНЫЕ ПОСТУПЛЕНИЯ</t>
  </si>
  <si>
    <t>Дотации от других бюджетов  бюджетной  системы РФ</t>
  </si>
  <si>
    <t xml:space="preserve">Дотации местным бюджетам на выравнивание уровня бюджетной обеспеченности </t>
  </si>
  <si>
    <t xml:space="preserve">Дотации бюджетам поселений на выравнивание уровня бюджетной обеспеченности </t>
  </si>
  <si>
    <t>Дотации бюджетам на поддержку мер по обеспечению сбаланс. бюджетов</t>
  </si>
  <si>
    <t xml:space="preserve">Субвенции от других бюджетов бюджетной системы РФ </t>
  </si>
  <si>
    <t xml:space="preserve"> ВСЕГО  ДОХОДОВ</t>
  </si>
  <si>
    <t>Оплата жилищно-коммунальных услуг отдельным категорям граждан</t>
  </si>
  <si>
    <t>Мобилизационная и вневойсковая подготовка</t>
  </si>
  <si>
    <t>НАЦИОНАЛЬНАЯ ОБОРОНА</t>
  </si>
  <si>
    <t>Прочие субсидии, зачисляемые в бюджеты поселений</t>
  </si>
  <si>
    <t>Субсидии от других бюджетов бюджетной системы РФ</t>
  </si>
  <si>
    <t>НАЦИОНАЛЬНАЯ ПОЛИТИКА</t>
  </si>
  <si>
    <t>Сельское хозяйство и рыболовство</t>
  </si>
  <si>
    <t>Сельскохозяйственное производство</t>
  </si>
  <si>
    <t>Мероприятия в области сельскохозяйственного производства</t>
  </si>
  <si>
    <t>О5</t>
  </si>
  <si>
    <t>ЖИЛИЩНО-КОММУНАЛЬНОЕ ХОЗЯЙСТВО</t>
  </si>
  <si>
    <t>Поддержка коммунального хозяйства</t>
  </si>
  <si>
    <t>Мероприятия в области коммунального хозяйства</t>
  </si>
  <si>
    <t>Жилищное хозяйство хозяйство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</si>
  <si>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</si>
  <si>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</si>
  <si>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</si>
  <si>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</si>
  <si>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Дворцы и дома культуры, другие учреждения культуры и средств массовой информации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</si>
  <si>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</si>
  <si>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Налог на имущество физических лиц</t>
  </si>
  <si>
    <t>Земельный налог,взимаемый по ставке,установленным в соответствии с подпунктом 1 пункта 1 статьи 394 Налогового кодекса РФ</t>
  </si>
  <si>
    <t>Земельный налог,взимаемый по ставкам,установленным в соответствии с подпунктом 1 пункта 1 статьи 394 Налогового кодекса РФ и применяемым к объектам налогообложения,расположенным в границах поселений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</si>
  <si>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</si>
  <si>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Резервный фонд</t>
  </si>
  <si>
    <t>Приложение № 3</t>
  </si>
  <si>
    <t>Налог на совокупный налог</t>
  </si>
  <si>
    <t>Единый сельскохозяйственный налог</t>
  </si>
  <si>
    <t>в том числе</t>
  </si>
  <si>
    <t xml:space="preserve">Дотации бюджетам поселений на выравнивание уровня бюджетной обеспеченности из фонда финансовой поддержки Иркутской области </t>
  </si>
  <si>
    <t>дотации бюджетам поселений на выравнивание бюджетной обеспеченности с районного фонда финансовой поддержки</t>
  </si>
  <si>
    <t xml:space="preserve">     Налог на доходы физических лиц с доходов,облагаемых по налоговой       ставке,установленной пунктом 1 статьи 224 Налогового кодекса РФ,за исключением доходов,полученных физическими лицами,зарегистрированными в качестве индивидуальных предпринимателей,частных нотариусов и других лиц,занимающихся частной практикой.</t>
  </si>
  <si>
    <t>Источники финансирования дефицита бюджета</t>
  </si>
  <si>
    <t>000 01 05 02 00 00 0000 500</t>
  </si>
  <si>
    <t>Уменьшение прочих остатков средств бюджета</t>
  </si>
  <si>
    <t>Код бюджетной классификации</t>
  </si>
  <si>
    <t>доходов поселения</t>
  </si>
  <si>
    <t>1 01 00000 00 0000 000</t>
  </si>
  <si>
    <t xml:space="preserve"> 1 00 00000 00 0000 000</t>
  </si>
  <si>
    <t xml:space="preserve"> 1 01 01000 00 0000 000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</si>
  <si>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</si>
  <si>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</si>
  <si>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</si>
  <si>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1 05 00000 00 0000 000</t>
  </si>
  <si>
    <t xml:space="preserve"> 1 05 03000 01 1000 110</t>
  </si>
  <si>
    <t xml:space="preserve"> 1 06 00000 00 0000 000</t>
  </si>
  <si>
    <t>НАЛОГОВЫЕ И НЕНАЛОГОВЫЕ ДОХОДЫ</t>
  </si>
  <si>
    <t xml:space="preserve">Земельный налог, взимаемый  по ставкам установленным в соответствии с подпунктом 2 пункта 1 статьи 394 Налогового кодекса РФ и пременяемым к объектам налогообложения , расположенным в границах   поселений </t>
  </si>
  <si>
    <t xml:space="preserve"> 1 06 01000 00 0000 110</t>
  </si>
  <si>
    <t xml:space="preserve"> 1 06 01030 10 1000 110</t>
  </si>
  <si>
    <t xml:space="preserve"> 1 06 06000 00 0000 110</t>
  </si>
  <si>
    <t xml:space="preserve"> 1 06 06010 00 0000 110</t>
  </si>
  <si>
    <t>Пеня по единому сельскохозяйственному налогу</t>
  </si>
  <si>
    <t>Пеня по Налогу на имущество физических лиц,взимаемый по ставкам,применяемым к объектам налогообложения,расположенным в границах поселений</t>
  </si>
  <si>
    <t xml:space="preserve"> 2 00 00000 00 0000 000</t>
  </si>
  <si>
    <t xml:space="preserve"> 2 02 01000 00 0000 151</t>
  </si>
  <si>
    <t xml:space="preserve"> 2 02 01000 03 0000 151</t>
  </si>
  <si>
    <t xml:space="preserve"> 2 02 01001 10 0000 151</t>
  </si>
  <si>
    <t xml:space="preserve"> 2 02 01003 00 0000 151</t>
  </si>
  <si>
    <t>2 02 01003 10 0000 151</t>
  </si>
  <si>
    <t xml:space="preserve"> 2 02 02000 00 0000 151</t>
  </si>
  <si>
    <t xml:space="preserve"> 2 02 03015 00 0000 151</t>
  </si>
  <si>
    <t xml:space="preserve"> 2 02 03015 10 0000 151</t>
  </si>
  <si>
    <t>2 02 02999 10 0000 151</t>
  </si>
  <si>
    <t>кассовое исполнение</t>
  </si>
  <si>
    <t>Резервные фонды местных администраций</t>
  </si>
  <si>
    <t>02</t>
  </si>
  <si>
    <t>00</t>
  </si>
  <si>
    <t>03</t>
  </si>
  <si>
    <t>05</t>
  </si>
  <si>
    <t>01</t>
  </si>
  <si>
    <t>1 01 02010 01 1000 110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</si>
  <si>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</si>
  <si>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</si>
  <si>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</si>
  <si>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1 01 02030 01 1000 110</t>
  </si>
  <si>
    <t>1 01 02030 01 3000 110</t>
  </si>
  <si>
    <t>1 05 03020 01 2000 110</t>
  </si>
  <si>
    <t>1 05 03020 01 3000 110</t>
  </si>
  <si>
    <t xml:space="preserve"> 2 02 03024 10 0000 151</t>
  </si>
  <si>
    <t>2 19 05000 10 0000 151‬</t>
  </si>
  <si>
    <t>04</t>
  </si>
  <si>
    <t>09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</si>
  <si>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</si>
  <si>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</si>
  <si>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1 01 02010 01 2000 110</t>
  </si>
  <si>
    <t>Налог на доходы физических лиц с доходов,облагаемых по налоговой       ставке,установленной пунктом 1 статьи 224 Налогового кодекса РФ,за исключением доходов,полученных физическими лицами,зарегистрированными в качестве индивидуальных предпринимателей,частных нотариусов и других лиц,занимающихся частной практикой.</t>
  </si>
  <si>
    <t>1 01 02020 01 0000 110</t>
  </si>
  <si>
    <t>1 01 02030 01 2000 110</t>
  </si>
  <si>
    <t xml:space="preserve"> 1 05 03000 01 2000 110</t>
  </si>
  <si>
    <t>раздел</t>
  </si>
  <si>
    <t xml:space="preserve">подраздел </t>
  </si>
  <si>
    <t>целевая статья расходов</t>
  </si>
  <si>
    <t>Расходы на выплаты персоналу в целях обеспечения выполнения функций государственными органами,казенными учреждениями,органами управления государственных внебюджетных фондов</t>
  </si>
  <si>
    <t>Фонд оплаты труда и страховых взносов</t>
  </si>
  <si>
    <t>Руководство и управление в сфере установленных функций государственной власти субъектов РФ и муниципальных образований</t>
  </si>
  <si>
    <t>Закупка товаров, работ,услуг в целях формирования государственного  материального резерва</t>
  </si>
  <si>
    <t>Закупка товаров, работ,услуг сфере информационно-коммуникационных технологий</t>
  </si>
  <si>
    <t>Прочая закупка товаров,работ,услуг для государственных нужд</t>
  </si>
  <si>
    <t>Уплата прочих налогов,сборов и иных платежей</t>
  </si>
  <si>
    <t>резевные средства</t>
  </si>
  <si>
    <t>Осуществление отделных областных государственных пономочий в сфере водоснабжения и водоотведения</t>
  </si>
  <si>
    <t>Дорожное хозяйство (дорожные фонды)</t>
  </si>
  <si>
    <t>000 00 00</t>
  </si>
  <si>
    <t>Коммунальное хозяйство</t>
  </si>
  <si>
    <t>3510500</t>
  </si>
  <si>
    <t>ФИЗИЧЕСКАЯ КУЛЬТУРА И СПОРТ</t>
  </si>
  <si>
    <t>11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</si>
  <si>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</si>
  <si>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14 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</si>
  <si>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</si>
  <si>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</t>
  </si>
  <si>
    <t>Перечисления другим бюджетам Бюджетной системы РФ</t>
  </si>
  <si>
    <t>КУЛЬТУРА, КИНЕМАТОГРАФИЯ</t>
  </si>
  <si>
    <t>итого</t>
  </si>
  <si>
    <t>сумма (рублей)</t>
  </si>
  <si>
    <t>код</t>
  </si>
  <si>
    <t>Уменьшение остатков средств бюджета</t>
  </si>
  <si>
    <t>000 01 05 00 00 00 0000 600</t>
  </si>
  <si>
    <t xml:space="preserve"> Источники  финансирования</t>
  </si>
  <si>
    <t xml:space="preserve">   сумма</t>
  </si>
  <si>
    <t>000 01 00 00 00 00 0000 000</t>
  </si>
  <si>
    <t>Источники финансирования дефицита бюджета всего</t>
  </si>
  <si>
    <t>Бюджетные кредиты от других бюджетов бюджетной системы РФ</t>
  </si>
  <si>
    <t>000 01 03 00 00 00 0000 000</t>
  </si>
  <si>
    <t>000 01 03 00 00 00 0000 700</t>
  </si>
  <si>
    <t>Полученные бюджетные кредиты ои других бюджетов бюджетной системы РФ в валюте РФ</t>
  </si>
  <si>
    <t>Полученные бюджетные кредиты ои других бюджетов бюджетной системы РФ бюджетами муниципальных образований в валюте РФ</t>
  </si>
  <si>
    <t>Погашение бюджетных кредитов от других бюджетов бюджетной системы</t>
  </si>
  <si>
    <t>000 01 03 00 00 10 0000 810</t>
  </si>
  <si>
    <t>000 01 03 00 00 10 0000 710</t>
  </si>
  <si>
    <t>Изменение остатков средств на счетах по учету средств бюджетов</t>
  </si>
  <si>
    <t>000 01 05 00 00 10 0000 500</t>
  </si>
  <si>
    <t>Увеличение прочих остатков денежных средств бюджетов</t>
  </si>
  <si>
    <t>000 01 05 02 00 00 0000 510</t>
  </si>
  <si>
    <t>000 01 05 02 00 00 0000 610</t>
  </si>
  <si>
    <t>Увеличение  остатков  средств бюджетов</t>
  </si>
  <si>
    <t>Приложение  1</t>
  </si>
  <si>
    <t>1 01 02010 01 3000 110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</si>
  <si>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</si>
  <si>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</si>
  <si>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</si>
  <si>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</si>
  <si>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</si>
  <si>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 xml:space="preserve"> 1 03 02230 01 0000 110</t>
  </si>
  <si>
    <t>1 03 02240 01 0000 110</t>
  </si>
  <si>
    <t xml:space="preserve"> 1 03 02250 01 0000 110</t>
  </si>
  <si>
    <t>1 03 02260 01 0000 110</t>
  </si>
  <si>
    <t>1 03 00000 00 0000 000</t>
  </si>
  <si>
    <t>Определение перечня должностных лиц органов местного самоупраления,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</si>
  <si>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13</t>
  </si>
  <si>
    <t>Закупка товаров, работ,услуг для муниципальных нужд</t>
  </si>
  <si>
    <t>Муниципальный дорожный фонд МО "Олойское"</t>
  </si>
  <si>
    <t>Прочая закупка товаров,работ,услуг для муниципальных нужд</t>
  </si>
  <si>
    <t>Штрафы по единому сельскохозяйственному налогу</t>
  </si>
  <si>
    <t xml:space="preserve"> 1 05 03000 01 3000 110</t>
  </si>
  <si>
    <t xml:space="preserve"> 1 06 01030 10 2100 110</t>
  </si>
  <si>
    <t>1 06 06043 10 0000 110</t>
  </si>
  <si>
    <t xml:space="preserve"> 1 06 06033 10 1000 110</t>
  </si>
  <si>
    <t xml:space="preserve"> 1 06 06033 10 2000 110</t>
  </si>
  <si>
    <t xml:space="preserve"> 1 06 06033 10 3000 110</t>
  </si>
  <si>
    <t>1 06 06043 10 1000 110</t>
  </si>
  <si>
    <t>1 06 06043 10 2100 110</t>
  </si>
  <si>
    <t>1 06 06043 10 3000 110</t>
  </si>
  <si>
    <t>Межбюджетные трансферты, передаваемые бюджетам сельских поселений,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</si>
  <si>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2 02 04041 10 0000 151</t>
  </si>
  <si>
    <t>Уплата налогов,сборов и иных платежей</t>
  </si>
  <si>
    <t>Мероприятия в области строительства, архитектуры и градостроительства</t>
  </si>
  <si>
    <t>12</t>
  </si>
  <si>
    <t>9111390130</t>
  </si>
  <si>
    <t>9120173110</t>
  </si>
  <si>
    <t>Мероприятия в области строительства и архитектуры</t>
  </si>
  <si>
    <t>к решению Думы МО "Гаханское" "Об исполнении бюджета муниципального обазования "Гаханское" за  2016 год" от    2017г. №</t>
  </si>
  <si>
    <t>Доходы от сдачи в аренду имущества , находящегося  в оперативном  управлении органов управления поселений  и созданных ими учреждений (за исключением имущества муниципальных автономных учреждений)</t>
  </si>
  <si>
    <t>Доходы от сдачи в аренду имущества , находящегося  в оперативном  управлении органов государственной власти, органов местного самоуправления , государственных внебюджетных фондови созданных ими учреждений</t>
  </si>
  <si>
    <t>Неналоговые доходы</t>
  </si>
  <si>
    <t xml:space="preserve"> 1 11 05035 10 0000 120</t>
  </si>
  <si>
    <t>1 11 05030 00 0000 120</t>
  </si>
  <si>
    <t xml:space="preserve"> 1 11 00000 00 0000 000</t>
  </si>
  <si>
    <t>030</t>
  </si>
  <si>
    <t>Расходы бюджета по разделам,подразделам классификации расходов бюджета МО "Гаханское" за  2016 год</t>
  </si>
  <si>
    <t xml:space="preserve">к  решению Думы   МО "Гаханское""Об исполнении бюджета муниципального образования "Гаханское" за   2016  год  от           2017 г. № </t>
  </si>
  <si>
    <t>91 1 11 90110</t>
  </si>
  <si>
    <t>91 1 11 90000</t>
  </si>
  <si>
    <t>91 1 12 90110</t>
  </si>
  <si>
    <t>Исполнение суд.актов РФ и мир.соглаш по возмещ.вреда</t>
  </si>
  <si>
    <t>91 3 14 90150</t>
  </si>
  <si>
    <t>мероприятия по благоустройству городских округов и поселений (ни)</t>
  </si>
  <si>
    <t>Проведение спортивных мероприятий</t>
  </si>
  <si>
    <t>Иные закупки товаров, работ и услуг для муниципальных нужд</t>
  </si>
  <si>
    <t>91 7 10 90130</t>
  </si>
  <si>
    <t>91 7 11 90130</t>
  </si>
  <si>
    <t>Обеспечение деятельности группы хозяйственного обслуживания</t>
  </si>
  <si>
    <t>08</t>
  </si>
  <si>
    <t>91 7 12 00000</t>
  </si>
  <si>
    <t>91 7 12 90130</t>
  </si>
  <si>
    <t>Главного администратора доходов</t>
  </si>
  <si>
    <t>91 3 1590130</t>
  </si>
  <si>
    <t>91 6 1690170</t>
  </si>
  <si>
    <t>91 8 1690150</t>
  </si>
  <si>
    <t>91 4 1590130</t>
  </si>
  <si>
    <t>к решению Думы МО "Гаханское" "Об исполнении бюджета муниципального образования "Гаханское" за  2016 год" от             2017г. №</t>
  </si>
  <si>
    <t xml:space="preserve"> дефицита  бюджета муниципального образования "Гаханское"  за 2016 год по кодам классификации источников финансирования дефицитов бюджетов</t>
  </si>
  <si>
    <t xml:space="preserve">Расходы бюджета по ведомственной структуре    МО "Гаханское" за  2016 год </t>
  </si>
  <si>
    <t xml:space="preserve">Доходы бюджета по кодам видов доходов ,подвидов доходов,КОСГУ  МО "Гаханское" за 2016 год  </t>
  </si>
  <si>
    <t>Приложение №2</t>
  </si>
  <si>
    <t>Приложение 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</si>
</sst>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2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ourier New"/>
      <family val="3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" fontId="0" fillId="0" borderId="0" xfId="0" applyNumberFormat="1" applyAlignment="1">
      <alignment/>
    </xf>
    <xf numFmtId="49" fontId="8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4" fillId="0" borderId="18" xfId="0" applyFont="1" applyBorder="1" applyAlignment="1">
      <alignment wrapText="1"/>
    </xf>
    <xf numFmtId="2" fontId="5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5" fillId="33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2" xfId="0" applyFont="1" applyBorder="1" applyAlignment="1">
      <alignment horizontal="center" wrapText="1"/>
    </xf>
    <xf numFmtId="0" fontId="12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2" fillId="0" borderId="24" xfId="0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12" fillId="0" borderId="26" xfId="0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2" fillId="34" borderId="27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 wrapText="1"/>
    </xf>
    <xf numFmtId="0" fontId="11" fillId="0" borderId="26" xfId="0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1" fillId="0" borderId="28" xfId="0" applyFont="1" applyBorder="1" applyAlignment="1">
      <alignment horizontal="left" wrapText="1"/>
    </xf>
    <xf numFmtId="0" fontId="11" fillId="0" borderId="15" xfId="0" applyFont="1" applyBorder="1" applyAlignment="1">
      <alignment horizontal="center"/>
    </xf>
    <xf numFmtId="0" fontId="11" fillId="0" borderId="23" xfId="0" applyFont="1" applyBorder="1" applyAlignment="1">
      <alignment horizontal="left" wrapText="1"/>
    </xf>
    <xf numFmtId="0" fontId="11" fillId="0" borderId="29" xfId="0" applyFont="1" applyBorder="1" applyAlignment="1">
      <alignment horizontal="center"/>
    </xf>
    <xf numFmtId="0" fontId="8" fillId="0" borderId="26" xfId="0" applyFont="1" applyBorder="1" applyAlignment="1">
      <alignment horizontal="center" wrapText="1"/>
    </xf>
    <xf numFmtId="164" fontId="12" fillId="0" borderId="27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2" fontId="11" fillId="33" borderId="27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49" fontId="8" fillId="0" borderId="27" xfId="0" applyNumberFormat="1" applyFont="1" applyBorder="1" applyAlignment="1">
      <alignment horizontal="center" wrapText="1"/>
    </xf>
    <xf numFmtId="164" fontId="12" fillId="0" borderId="25" xfId="0" applyNumberFormat="1" applyFont="1" applyBorder="1" applyAlignment="1">
      <alignment horizontal="center"/>
    </xf>
    <xf numFmtId="0" fontId="12" fillId="0" borderId="26" xfId="0" applyFont="1" applyFill="1" applyBorder="1" applyAlignment="1">
      <alignment horizontal="center" wrapText="1"/>
    </xf>
    <xf numFmtId="164" fontId="11" fillId="0" borderId="27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30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2" fontId="12" fillId="0" borderId="30" xfId="0" applyNumberFormat="1" applyFont="1" applyBorder="1" applyAlignment="1">
      <alignment horizontal="center"/>
    </xf>
    <xf numFmtId="2" fontId="12" fillId="33" borderId="27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13" fillId="0" borderId="13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13" fillId="0" borderId="33" xfId="0" applyFont="1" applyBorder="1" applyAlignment="1">
      <alignment wrapText="1"/>
    </xf>
    <xf numFmtId="2" fontId="13" fillId="0" borderId="34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15" fillId="0" borderId="18" xfId="0" applyFont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35" xfId="0" applyFont="1" applyBorder="1" applyAlignment="1">
      <alignment wrapText="1"/>
    </xf>
    <xf numFmtId="0" fontId="14" fillId="0" borderId="17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8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0" xfId="0" applyFont="1" applyBorder="1" applyAlignment="1">
      <alignment wrapText="1"/>
    </xf>
    <xf numFmtId="0" fontId="13" fillId="0" borderId="21" xfId="0" applyFont="1" applyBorder="1" applyAlignment="1">
      <alignment horizontal="center"/>
    </xf>
    <xf numFmtId="2" fontId="13" fillId="0" borderId="36" xfId="0" applyNumberFormat="1" applyFont="1" applyBorder="1" applyAlignment="1">
      <alignment horizontal="center"/>
    </xf>
    <xf numFmtId="49" fontId="14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8" fillId="0" borderId="29" xfId="0" applyFont="1" applyBorder="1" applyAlignment="1">
      <alignment wrapText="1"/>
    </xf>
    <xf numFmtId="49" fontId="8" fillId="0" borderId="41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2" fillId="33" borderId="29" xfId="0" applyFont="1" applyFill="1" applyBorder="1" applyAlignment="1">
      <alignment wrapText="1"/>
    </xf>
    <xf numFmtId="0" fontId="13" fillId="0" borderId="30" xfId="0" applyFont="1" applyBorder="1" applyAlignment="1">
      <alignment wrapText="1"/>
    </xf>
    <xf numFmtId="0" fontId="13" fillId="0" borderId="43" xfId="0" applyFont="1" applyBorder="1" applyAlignment="1">
      <alignment horizontal="center" wrapText="1"/>
    </xf>
    <xf numFmtId="2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0" xfId="0" applyFont="1" applyBorder="1" applyAlignment="1">
      <alignment horizontal="left" wrapText="1"/>
    </xf>
    <xf numFmtId="2" fontId="4" fillId="0" borderId="36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0" fillId="33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9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33" borderId="0" xfId="0" applyFont="1" applyFill="1" applyAlignment="1">
      <alignment horizontal="left" wrapText="1"/>
    </xf>
    <xf numFmtId="0" fontId="0" fillId="33" borderId="0" xfId="0" applyFill="1" applyAlignment="1">
      <alignment wrapText="1"/>
    </xf>
    <xf numFmtId="0" fontId="8" fillId="0" borderId="44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 wrapText="1"/>
    </xf>
    <xf numFmtId="0" fontId="11" fillId="0" borderId="30" xfId="0" applyFont="1" applyBorder="1" applyAlignment="1">
      <alignment vertical="center" wrapText="1"/>
    </xf>
    <xf numFmtId="0" fontId="10" fillId="33" borderId="0" xfId="0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13" fillId="0" borderId="0" xfId="0" applyFont="1" applyAlignment="1">
      <alignment horizontal="center"/>
    </xf>
    <xf numFmtId="0" fontId="13" fillId="0" borderId="3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 horizontal="right"/>
    </xf>
    <xf numFmtId="0" fontId="16" fillId="0" borderId="0" xfId="0" applyFont="1" applyAlignment="1">
      <alignment/>
    </xf>
    <xf numFmtId="0" fontId="8" fillId="0" borderId="2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wrapText="1"/>
    </xf>
    <xf numFmtId="0" fontId="13" fillId="0" borderId="3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4;&#1077;&#1089;&#1103;&#1095;&#1085;&#1099;&#1081;%20&#1086;&#1090;&#1095;&#1077;&#1090;\2013%20&#1075;\0107\&#1040;&#1085;&#1072;&#1083;&#1080;&#1079;%20&#1082;%20&#1084;&#1077;&#1089;.&#1086;&#1090;&#1095;&#1077;&#1090;&#1091;%2001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4;&#1077;&#1089;&#1103;&#1095;&#1085;&#1099;&#1081;%20&#1086;&#1090;&#1095;&#1077;&#1090;\2013%20&#1075;\0107\&#1040;&#1053;&#1040;&#1051;&#1048;&#1047;%20&#1087;&#1086;%20&#1080;&#1089;&#1087;.&#1073;&#1102;&#1076;&#1078;&#1077;&#1090;&#1072;%2001.04.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4;&#1077;&#1089;&#1103;&#1095;&#1085;&#1099;&#1081;%20&#1086;&#1090;&#1095;&#1077;&#1090;\2013%20&#1075;\01012014\&#1040;&#1053;&#1040;&#1051;&#1048;&#1047;%20&#1087;&#1086;%20&#1080;&#1089;&#1087;.&#1073;&#1102;&#1076;&#1078;&#1077;&#1090;&#1072;%2001.01.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ser\Desktop\&#1060;&#1054;\&#1041;&#1059;&#1061;&#1043;&#1040;&#1058;&#1045;&#1056;\&#1084;&#1077;&#1089;.&#1086;&#1090;&#1095;&#1077;&#1090;&#1099;\2016\&#1044;&#1045;&#1050;&#1040;&#1041;&#1056;&#1068;\&#1086;&#1090;&#1095;&#1077;&#1090;&#1087;&#1086;%20&#1076;&#1086;&#1093;&#1086;&#1076;&#1072;&#1084;%20&#1085;&#1072;%2001.01.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ser\Desktop\&#1060;&#1054;\&#1041;&#1059;&#1061;&#1043;&#1040;&#1058;&#1045;&#1056;\&#1084;&#1077;&#1089;.&#1086;&#1090;&#1095;&#1077;&#1090;&#1099;\2016\&#1044;&#1045;&#1050;&#1040;&#1041;&#1056;&#1068;\&#1040;&#1085;&#1072;&#1083;&#1080;&#1079;%20&#1085;&#1072;%2001.01.201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</sheetNames>
    <sheetDataSet>
      <sheetData sheetId="0">
        <row r="42">
          <cell r="B42" t="str">
            <v>Единый сельскохоз.налог (за налог.пер., истекшие до 1 января 2011 года)</v>
          </cell>
        </row>
        <row r="43">
          <cell r="B43" t="str">
            <v>Единый сельскохоз.налог (за налог.пер., истекшие до 1 января 2011 года)</v>
          </cell>
        </row>
        <row r="110">
          <cell r="B110" t="str">
            <v>Субвенции бюджетам поселений на выполнение передаваемых полномочий субъектов Российской Федерации</v>
          </cell>
        </row>
        <row r="118">
          <cell r="B118" t="str">
            <v>Возврат остатков субсидий, субвенций и иных межбюджетных трансфертов, имеющих целевое назначение, прошлых лет из бюджетов поселений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ультура"/>
      <sheetName val="исправл."/>
    </sheetNames>
    <sheetDataSet>
      <sheetData sheetId="1">
        <row r="387">
          <cell r="A387" t="str">
            <v>Общеэкономические вопросы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.без остатков704789,83"/>
      <sheetName val="культура"/>
      <sheetName val="исправл."/>
    </sheetNames>
    <sheetDataSet>
      <sheetData sheetId="0">
        <row r="113">
          <cell r="A113" t="str">
            <v>Закупка товаров, работ,услуг для муниципальных нужд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кл обор"/>
      <sheetName val="Лист1"/>
      <sheetName val="Лист2"/>
      <sheetName val="Лист3"/>
    </sheetNames>
    <sheetDataSet>
      <sheetData sheetId="0">
        <row r="19">
          <cell r="D19">
            <v>3381392.32</v>
          </cell>
        </row>
        <row r="20">
          <cell r="D20">
            <v>3067.57</v>
          </cell>
        </row>
        <row r="22">
          <cell r="D22">
            <v>24138.35</v>
          </cell>
        </row>
        <row r="25">
          <cell r="D25">
            <v>663.3</v>
          </cell>
        </row>
        <row r="26">
          <cell r="D26">
            <v>4.04</v>
          </cell>
        </row>
        <row r="27">
          <cell r="D27">
            <v>250</v>
          </cell>
        </row>
        <row r="30">
          <cell r="D30">
            <v>367513.23000000004</v>
          </cell>
        </row>
        <row r="31">
          <cell r="D31">
            <v>5609.77</v>
          </cell>
        </row>
        <row r="32">
          <cell r="D32">
            <v>756353.51</v>
          </cell>
        </row>
        <row r="33">
          <cell r="D33">
            <v>-54433.590000000004</v>
          </cell>
        </row>
        <row r="35">
          <cell r="D35">
            <v>10236.45</v>
          </cell>
        </row>
        <row r="36">
          <cell r="D36">
            <v>458.26</v>
          </cell>
        </row>
        <row r="44">
          <cell r="D44">
            <v>54710.68</v>
          </cell>
        </row>
        <row r="45">
          <cell r="D45">
            <v>306.45</v>
          </cell>
        </row>
        <row r="49">
          <cell r="D49">
            <v>171064.33</v>
          </cell>
        </row>
        <row r="50">
          <cell r="D50">
            <v>2805.13</v>
          </cell>
        </row>
        <row r="54">
          <cell r="D54">
            <v>59786.33</v>
          </cell>
        </row>
        <row r="55">
          <cell r="D55">
            <v>34.9</v>
          </cell>
        </row>
        <row r="56">
          <cell r="D56">
            <v>1000</v>
          </cell>
        </row>
        <row r="69">
          <cell r="D69">
            <v>10000</v>
          </cell>
        </row>
        <row r="90">
          <cell r="D90">
            <v>1204700</v>
          </cell>
        </row>
        <row r="93">
          <cell r="D93">
            <v>1299200</v>
          </cell>
        </row>
        <row r="95">
          <cell r="D95">
            <v>1334400</v>
          </cell>
        </row>
        <row r="108">
          <cell r="D108">
            <v>70000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улььура"/>
      <sheetName val="Лист3 (3)"/>
      <sheetName val="Лист3 (2)"/>
      <sheetName val="Лист1"/>
      <sheetName val="Лист2"/>
      <sheetName val="Лист3"/>
    </sheetNames>
    <sheetDataSet>
      <sheetData sheetId="2">
        <row r="11">
          <cell r="H11">
            <v>987392.6499999999</v>
          </cell>
        </row>
        <row r="19">
          <cell r="D19" t="str">
            <v>91 1 12 90 110</v>
          </cell>
        </row>
        <row r="20">
          <cell r="H20">
            <v>2379982.15</v>
          </cell>
        </row>
        <row r="21">
          <cell r="D21" t="str">
            <v>91 1 12 90 110</v>
          </cell>
        </row>
        <row r="23">
          <cell r="D23" t="str">
            <v>91 1 12 90 110</v>
          </cell>
        </row>
        <row r="25">
          <cell r="H25">
            <v>173565.15</v>
          </cell>
        </row>
        <row r="31">
          <cell r="H31">
            <v>266183.01</v>
          </cell>
        </row>
        <row r="46">
          <cell r="H46">
            <v>2559.38</v>
          </cell>
        </row>
        <row r="47">
          <cell r="H47">
            <v>21389.47</v>
          </cell>
        </row>
        <row r="56">
          <cell r="D56" t="str">
            <v>91 1 3 90130</v>
          </cell>
        </row>
        <row r="90">
          <cell r="D90" t="str">
            <v>91 2 02 51180</v>
          </cell>
        </row>
        <row r="91">
          <cell r="D91" t="str">
            <v>91 2 02 51180</v>
          </cell>
        </row>
        <row r="93">
          <cell r="D93" t="str">
            <v>91 2 02 51180</v>
          </cell>
        </row>
        <row r="103">
          <cell r="H103">
            <v>68000</v>
          </cell>
        </row>
        <row r="193">
          <cell r="H193">
            <v>98120</v>
          </cell>
        </row>
        <row r="209">
          <cell r="H209">
            <v>60986</v>
          </cell>
        </row>
        <row r="263">
          <cell r="H263">
            <v>367024</v>
          </cell>
        </row>
        <row r="285">
          <cell r="H285">
            <v>353238</v>
          </cell>
        </row>
        <row r="298">
          <cell r="H298">
            <v>27700</v>
          </cell>
        </row>
        <row r="325">
          <cell r="H325">
            <v>400</v>
          </cell>
        </row>
        <row r="333">
          <cell r="H333">
            <v>103858.96</v>
          </cell>
        </row>
        <row r="401">
          <cell r="H401">
            <v>857512.09</v>
          </cell>
        </row>
        <row r="402">
          <cell r="H402">
            <v>257732.13</v>
          </cell>
        </row>
        <row r="405">
          <cell r="H405">
            <v>91676.96</v>
          </cell>
        </row>
        <row r="408">
          <cell r="H408">
            <v>355290.24</v>
          </cell>
        </row>
        <row r="412">
          <cell r="H412">
            <v>913838.85</v>
          </cell>
        </row>
        <row r="425">
          <cell r="H425">
            <v>290999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zoomScalePageLayoutView="0" workbookViewId="0" topLeftCell="A1">
      <selection activeCell="A1" sqref="A1:E110"/>
    </sheetView>
  </sheetViews>
  <sheetFormatPr defaultColWidth="9.00390625" defaultRowHeight="12.75"/>
  <cols>
    <col min="1" max="1" width="73.125" style="0" customWidth="1"/>
    <col min="2" max="2" width="8.75390625" style="0" customWidth="1"/>
    <col min="3" max="3" width="12.375" style="0" customWidth="1"/>
    <col min="4" max="4" width="18.25390625" style="0" customWidth="1"/>
    <col min="5" max="5" width="16.00390625" style="0" customWidth="1"/>
    <col min="7" max="8" width="10.75390625" style="0" bestFit="1" customWidth="1"/>
  </cols>
  <sheetData>
    <row r="1" spans="1:22" ht="15.75">
      <c r="A1" s="9"/>
      <c r="B1" s="9"/>
      <c r="C1" s="9"/>
      <c r="D1" s="153" t="s">
        <v>244</v>
      </c>
      <c r="E1" s="153"/>
      <c r="V1" s="2">
        <v>2000</v>
      </c>
    </row>
    <row r="2" spans="1:5" ht="68.25" customHeight="1">
      <c r="A2" s="9"/>
      <c r="B2" s="156" t="s">
        <v>220</v>
      </c>
      <c r="C2" s="157"/>
      <c r="D2" s="157"/>
      <c r="E2" s="157"/>
    </row>
    <row r="3" spans="1:6" ht="32.25" customHeight="1">
      <c r="A3" s="154" t="s">
        <v>242</v>
      </c>
      <c r="B3" s="154"/>
      <c r="C3" s="154"/>
      <c r="D3" s="154"/>
      <c r="E3" s="155"/>
      <c r="F3" s="9"/>
    </row>
    <row r="4" spans="1:6" ht="15.75" customHeight="1" thickBot="1">
      <c r="A4" s="91"/>
      <c r="B4" s="91"/>
      <c r="C4" s="91"/>
      <c r="D4" s="91"/>
      <c r="E4" s="91"/>
      <c r="F4" s="9"/>
    </row>
    <row r="5" spans="1:6" ht="15.75">
      <c r="A5" s="92"/>
      <c r="B5" s="152"/>
      <c r="C5" s="152"/>
      <c r="D5" s="152"/>
      <c r="E5" s="150" t="s">
        <v>154</v>
      </c>
      <c r="F5" s="9"/>
    </row>
    <row r="6" spans="1:6" ht="48.75" customHeight="1">
      <c r="A6" s="93" t="s">
        <v>14</v>
      </c>
      <c r="B6" s="94" t="s">
        <v>129</v>
      </c>
      <c r="C6" s="94" t="s">
        <v>130</v>
      </c>
      <c r="D6" s="94" t="s">
        <v>131</v>
      </c>
      <c r="E6" s="151"/>
      <c r="F6" s="9"/>
    </row>
    <row r="7" spans="1:7" ht="15.75">
      <c r="A7" s="95" t="s">
        <v>0</v>
      </c>
      <c r="B7" s="96" t="s">
        <v>1</v>
      </c>
      <c r="C7" s="96" t="s">
        <v>2</v>
      </c>
      <c r="D7" s="96" t="str">
        <f>D8</f>
        <v>91 1 11 90000</v>
      </c>
      <c r="E7" s="97">
        <f>E8+E13+E26+E23</f>
        <v>3831071.81</v>
      </c>
      <c r="F7" s="9"/>
      <c r="G7" s="15"/>
    </row>
    <row r="8" spans="1:6" ht="30.75">
      <c r="A8" s="98" t="s">
        <v>53</v>
      </c>
      <c r="B8" s="99" t="s">
        <v>1</v>
      </c>
      <c r="C8" s="99" t="s">
        <v>15</v>
      </c>
      <c r="D8" s="99" t="str">
        <f>D9</f>
        <v>91 1 11 90000</v>
      </c>
      <c r="E8" s="100">
        <f>E9</f>
        <v>987392.6499999999</v>
      </c>
      <c r="F8" s="9"/>
    </row>
    <row r="9" spans="1:6" ht="45.75">
      <c r="A9" s="98" t="s">
        <v>54</v>
      </c>
      <c r="B9" s="99" t="s">
        <v>1</v>
      </c>
      <c r="C9" s="99" t="s">
        <v>15</v>
      </c>
      <c r="D9" s="99" t="s">
        <v>222</v>
      </c>
      <c r="E9" s="100">
        <f>E10</f>
        <v>987392.6499999999</v>
      </c>
      <c r="F9" s="9"/>
    </row>
    <row r="10" spans="1:6" ht="15.75">
      <c r="A10" s="98" t="s">
        <v>55</v>
      </c>
      <c r="B10" s="99" t="s">
        <v>1</v>
      </c>
      <c r="C10" s="99" t="s">
        <v>15</v>
      </c>
      <c r="D10" s="99" t="str">
        <f>D11</f>
        <v>91 1 11 90110</v>
      </c>
      <c r="E10" s="100">
        <f>E11</f>
        <v>987392.6499999999</v>
      </c>
      <c r="F10" s="9"/>
    </row>
    <row r="11" spans="1:6" ht="64.5" customHeight="1">
      <c r="A11" s="98" t="s">
        <v>132</v>
      </c>
      <c r="B11" s="99" t="s">
        <v>1</v>
      </c>
      <c r="C11" s="99" t="s">
        <v>15</v>
      </c>
      <c r="D11" s="99" t="str">
        <f>D12</f>
        <v>91 1 11 90110</v>
      </c>
      <c r="E11" s="100">
        <f>E12</f>
        <v>987392.6499999999</v>
      </c>
      <c r="F11" s="9"/>
    </row>
    <row r="12" spans="1:6" ht="15.75">
      <c r="A12" s="98" t="s">
        <v>133</v>
      </c>
      <c r="B12" s="99" t="s">
        <v>1</v>
      </c>
      <c r="C12" s="99" t="s">
        <v>15</v>
      </c>
      <c r="D12" s="99" t="s">
        <v>221</v>
      </c>
      <c r="E12" s="100">
        <f>'[5]Лист3 (2)'!$H$11</f>
        <v>987392.6499999999</v>
      </c>
      <c r="F12" s="9"/>
    </row>
    <row r="13" spans="1:6" ht="47.25">
      <c r="A13" s="95" t="s">
        <v>5</v>
      </c>
      <c r="B13" s="96" t="s">
        <v>1</v>
      </c>
      <c r="C13" s="96" t="s">
        <v>6</v>
      </c>
      <c r="D13" s="96" t="s">
        <v>223</v>
      </c>
      <c r="E13" s="97">
        <f>E14</f>
        <v>2843679.16</v>
      </c>
      <c r="F13" s="9"/>
    </row>
    <row r="14" spans="1:6" ht="45.75">
      <c r="A14" s="98" t="s">
        <v>134</v>
      </c>
      <c r="B14" s="99" t="s">
        <v>1</v>
      </c>
      <c r="C14" s="99" t="s">
        <v>6</v>
      </c>
      <c r="D14" s="99" t="str">
        <f>D15</f>
        <v>91 1 12 90 110</v>
      </c>
      <c r="E14" s="100">
        <f>E15</f>
        <v>2843679.16</v>
      </c>
      <c r="F14" s="9"/>
    </row>
    <row r="15" spans="1:7" ht="70.5" customHeight="1">
      <c r="A15" s="98" t="s">
        <v>132</v>
      </c>
      <c r="B15" s="99" t="s">
        <v>1</v>
      </c>
      <c r="C15" s="99" t="s">
        <v>6</v>
      </c>
      <c r="D15" s="99" t="str">
        <f>'[5]Лист3 (2)'!$D$19</f>
        <v>91 1 12 90 110</v>
      </c>
      <c r="E15" s="100">
        <f>E16+E17+E21+E22</f>
        <v>2843679.16</v>
      </c>
      <c r="F15" s="9"/>
      <c r="G15" s="15"/>
    </row>
    <row r="16" spans="1:6" ht="15.75">
      <c r="A16" s="98" t="s">
        <v>133</v>
      </c>
      <c r="B16" s="99" t="s">
        <v>1</v>
      </c>
      <c r="C16" s="99" t="s">
        <v>6</v>
      </c>
      <c r="D16" s="99" t="str">
        <f>'[5]Лист3 (2)'!$D$21</f>
        <v>91 1 12 90 110</v>
      </c>
      <c r="E16" s="100">
        <f>'[5]Лист3 (2)'!$H$20</f>
        <v>2379982.15</v>
      </c>
      <c r="F16" s="9"/>
    </row>
    <row r="17" spans="1:6" ht="33.75" customHeight="1">
      <c r="A17" s="98" t="str">
        <f>'[3]исправл.без остатков704789,83'!$A$113</f>
        <v>Закупка товаров, работ,услуг для муниципальных нужд</v>
      </c>
      <c r="B17" s="99" t="s">
        <v>1</v>
      </c>
      <c r="C17" s="99" t="s">
        <v>6</v>
      </c>
      <c r="D17" s="99" t="str">
        <f>'[5]Лист3 (2)'!$D$23</f>
        <v>91 1 12 90 110</v>
      </c>
      <c r="E17" s="100">
        <f>E18+E19+E20</f>
        <v>439748.16000000003</v>
      </c>
      <c r="F17" s="9"/>
    </row>
    <row r="18" spans="1:6" ht="30.75">
      <c r="A18" s="98" t="s">
        <v>135</v>
      </c>
      <c r="B18" s="99" t="s">
        <v>1</v>
      </c>
      <c r="C18" s="99" t="s">
        <v>6</v>
      </c>
      <c r="D18" s="99" t="str">
        <f>D17</f>
        <v>91 1 12 90 110</v>
      </c>
      <c r="E18" s="100">
        <v>0</v>
      </c>
      <c r="F18" s="9"/>
    </row>
    <row r="19" spans="1:6" ht="30.75">
      <c r="A19" s="98" t="s">
        <v>136</v>
      </c>
      <c r="B19" s="99" t="s">
        <v>1</v>
      </c>
      <c r="C19" s="99" t="s">
        <v>6</v>
      </c>
      <c r="D19" s="99" t="str">
        <f>D18</f>
        <v>91 1 12 90 110</v>
      </c>
      <c r="E19" s="100">
        <f>'[5]Лист3 (2)'!$H$25</f>
        <v>173565.15</v>
      </c>
      <c r="F19" s="9"/>
    </row>
    <row r="20" spans="1:6" ht="15.75">
      <c r="A20" s="98" t="s">
        <v>137</v>
      </c>
      <c r="B20" s="99" t="s">
        <v>1</v>
      </c>
      <c r="C20" s="99" t="s">
        <v>6</v>
      </c>
      <c r="D20" s="99" t="str">
        <f>D19</f>
        <v>91 1 12 90 110</v>
      </c>
      <c r="E20" s="100">
        <f>'[5]Лист3 (2)'!$H$31</f>
        <v>266183.01</v>
      </c>
      <c r="F20" s="9"/>
    </row>
    <row r="21" spans="1:6" ht="15.75">
      <c r="A21" s="98" t="s">
        <v>224</v>
      </c>
      <c r="B21" s="99" t="s">
        <v>1</v>
      </c>
      <c r="C21" s="99" t="s">
        <v>6</v>
      </c>
      <c r="D21" s="99" t="str">
        <f>D20</f>
        <v>91 1 12 90 110</v>
      </c>
      <c r="E21" s="100">
        <f>'[5]Лист3 (2)'!$H$46</f>
        <v>2559.38</v>
      </c>
      <c r="F21" s="9"/>
    </row>
    <row r="22" spans="1:6" ht="15.75">
      <c r="A22" s="98" t="s">
        <v>138</v>
      </c>
      <c r="B22" s="99" t="s">
        <v>1</v>
      </c>
      <c r="C22" s="99" t="s">
        <v>6</v>
      </c>
      <c r="D22" s="99" t="str">
        <f>D20</f>
        <v>91 1 12 90 110</v>
      </c>
      <c r="E22" s="100">
        <f>'[5]Лист3 (2)'!$H$47</f>
        <v>21389.47</v>
      </c>
      <c r="F22" s="9"/>
    </row>
    <row r="23" spans="1:6" ht="21" customHeight="1">
      <c r="A23" s="95" t="s">
        <v>63</v>
      </c>
      <c r="B23" s="96" t="s">
        <v>1</v>
      </c>
      <c r="C23" s="96">
        <v>11</v>
      </c>
      <c r="D23" s="96" t="str">
        <f>D24</f>
        <v>91 1 3 90130</v>
      </c>
      <c r="E23" s="97">
        <v>0</v>
      </c>
      <c r="F23" s="9"/>
    </row>
    <row r="24" spans="1:6" ht="18.75" customHeight="1">
      <c r="A24" s="98" t="s">
        <v>104</v>
      </c>
      <c r="B24" s="99" t="s">
        <v>1</v>
      </c>
      <c r="C24" s="99">
        <v>11</v>
      </c>
      <c r="D24" s="99" t="str">
        <f>D25</f>
        <v>91 1 3 90130</v>
      </c>
      <c r="E24" s="100">
        <v>0</v>
      </c>
      <c r="F24" s="9"/>
    </row>
    <row r="25" spans="1:6" ht="21" customHeight="1">
      <c r="A25" s="98" t="s">
        <v>139</v>
      </c>
      <c r="B25" s="99" t="s">
        <v>1</v>
      </c>
      <c r="C25" s="99">
        <v>11</v>
      </c>
      <c r="D25" s="99" t="str">
        <f>'[5]Лист3 (2)'!$D$56</f>
        <v>91 1 3 90130</v>
      </c>
      <c r="E25" s="100">
        <f>0</f>
        <v>0</v>
      </c>
      <c r="F25" s="9"/>
    </row>
    <row r="26" spans="1:6" ht="63" customHeight="1">
      <c r="A26" s="95" t="s">
        <v>188</v>
      </c>
      <c r="B26" s="23" t="s">
        <v>109</v>
      </c>
      <c r="C26" s="23" t="s">
        <v>189</v>
      </c>
      <c r="D26" s="23" t="s">
        <v>208</v>
      </c>
      <c r="E26" s="97">
        <f>E27</f>
        <v>0</v>
      </c>
      <c r="F26" s="9"/>
    </row>
    <row r="27" spans="1:6" ht="18.75" customHeight="1">
      <c r="A27" s="98" t="s">
        <v>190</v>
      </c>
      <c r="B27" s="101" t="s">
        <v>109</v>
      </c>
      <c r="C27" s="101" t="s">
        <v>189</v>
      </c>
      <c r="D27" s="101" t="s">
        <v>208</v>
      </c>
      <c r="E27" s="100">
        <v>0</v>
      </c>
      <c r="F27" s="9"/>
    </row>
    <row r="28" spans="1:6" ht="15.75" customHeight="1">
      <c r="A28" s="95" t="s">
        <v>41</v>
      </c>
      <c r="B28" s="96" t="s">
        <v>15</v>
      </c>
      <c r="C28" s="96" t="s">
        <v>2</v>
      </c>
      <c r="D28" s="96" t="str">
        <f>'[5]Лист3 (2)'!$D$90</f>
        <v>91 2 02 51180</v>
      </c>
      <c r="E28" s="97">
        <f>E29</f>
        <v>70000</v>
      </c>
      <c r="F28" s="9"/>
    </row>
    <row r="29" spans="1:6" ht="21" customHeight="1">
      <c r="A29" s="98" t="s">
        <v>40</v>
      </c>
      <c r="B29" s="99" t="s">
        <v>15</v>
      </c>
      <c r="C29" s="99" t="s">
        <v>19</v>
      </c>
      <c r="D29" s="99" t="str">
        <f>D30</f>
        <v>91 2 02 51180</v>
      </c>
      <c r="E29" s="100">
        <f>E31</f>
        <v>70000</v>
      </c>
      <c r="F29" s="9"/>
    </row>
    <row r="30" spans="1:6" ht="37.5" customHeight="1">
      <c r="A30" s="98" t="s">
        <v>56</v>
      </c>
      <c r="B30" s="99" t="s">
        <v>15</v>
      </c>
      <c r="C30" s="99" t="s">
        <v>19</v>
      </c>
      <c r="D30" s="99" t="str">
        <f>D31</f>
        <v>91 2 02 51180</v>
      </c>
      <c r="E30" s="100">
        <f>E31</f>
        <v>70000</v>
      </c>
      <c r="F30" s="9"/>
    </row>
    <row r="31" spans="1:6" ht="72.75" customHeight="1">
      <c r="A31" s="98" t="s">
        <v>132</v>
      </c>
      <c r="B31" s="99" t="s">
        <v>15</v>
      </c>
      <c r="C31" s="99" t="s">
        <v>19</v>
      </c>
      <c r="D31" s="99" t="str">
        <f>'[5]Лист3 (2)'!$D$91</f>
        <v>91 2 02 51180</v>
      </c>
      <c r="E31" s="100">
        <f>E32+E33</f>
        <v>70000</v>
      </c>
      <c r="F31" s="9"/>
    </row>
    <row r="32" spans="1:6" ht="15" customHeight="1">
      <c r="A32" s="98" t="s">
        <v>133</v>
      </c>
      <c r="B32" s="99" t="s">
        <v>15</v>
      </c>
      <c r="C32" s="99" t="s">
        <v>19</v>
      </c>
      <c r="D32" s="99" t="str">
        <f>'[5]Лист3 (2)'!$D$93</f>
        <v>91 2 02 51180</v>
      </c>
      <c r="E32" s="100">
        <v>0</v>
      </c>
      <c r="F32" s="9"/>
    </row>
    <row r="33" spans="1:6" ht="16.5" customHeight="1">
      <c r="A33" s="98" t="str">
        <f>'[3]исправл.без остатков704789,83'!$A$113</f>
        <v>Закупка товаров, работ,услуг для муниципальных нужд</v>
      </c>
      <c r="B33" s="99" t="s">
        <v>15</v>
      </c>
      <c r="C33" s="99" t="s">
        <v>19</v>
      </c>
      <c r="D33" s="99" t="str">
        <f>D32</f>
        <v>91 2 02 51180</v>
      </c>
      <c r="E33" s="100">
        <f>SUM(E34:E36)</f>
        <v>70000</v>
      </c>
      <c r="F33" s="9"/>
    </row>
    <row r="34" spans="1:6" ht="33.75" customHeight="1">
      <c r="A34" s="98" t="s">
        <v>135</v>
      </c>
      <c r="B34" s="99" t="s">
        <v>15</v>
      </c>
      <c r="C34" s="99" t="s">
        <v>19</v>
      </c>
      <c r="D34" s="99" t="str">
        <f>D33</f>
        <v>91 2 02 51180</v>
      </c>
      <c r="E34" s="100">
        <v>0</v>
      </c>
      <c r="F34" s="9"/>
    </row>
    <row r="35" spans="1:6" ht="29.25" customHeight="1">
      <c r="A35" s="98" t="s">
        <v>136</v>
      </c>
      <c r="B35" s="99" t="s">
        <v>15</v>
      </c>
      <c r="C35" s="99" t="s">
        <v>19</v>
      </c>
      <c r="D35" s="99" t="str">
        <f>D34</f>
        <v>91 2 02 51180</v>
      </c>
      <c r="E35" s="100">
        <v>2000</v>
      </c>
      <c r="F35" s="9"/>
    </row>
    <row r="36" spans="1:6" ht="18.75" customHeight="1">
      <c r="A36" s="98" t="s">
        <v>137</v>
      </c>
      <c r="B36" s="99" t="s">
        <v>15</v>
      </c>
      <c r="C36" s="99" t="s">
        <v>19</v>
      </c>
      <c r="D36" s="99" t="str">
        <f>D35</f>
        <v>91 2 02 51180</v>
      </c>
      <c r="E36" s="100">
        <f>'[5]Лист3 (2)'!$H$103</f>
        <v>68000</v>
      </c>
      <c r="F36" s="9"/>
    </row>
    <row r="37" spans="1:6" ht="18.75" customHeight="1" hidden="1">
      <c r="A37" s="95" t="str">
        <f>'[2]исправл.'!$A$387</f>
        <v>Общеэкономические вопросы </v>
      </c>
      <c r="B37" s="23" t="s">
        <v>120</v>
      </c>
      <c r="C37" s="23" t="s">
        <v>109</v>
      </c>
      <c r="D37" s="23" t="s">
        <v>209</v>
      </c>
      <c r="E37" s="97">
        <f>E38</f>
        <v>32300</v>
      </c>
      <c r="F37" s="9"/>
    </row>
    <row r="38" spans="1:6" ht="27.75" customHeight="1" hidden="1">
      <c r="A38" s="102" t="s">
        <v>140</v>
      </c>
      <c r="B38" s="23" t="s">
        <v>120</v>
      </c>
      <c r="C38" s="23" t="s">
        <v>109</v>
      </c>
      <c r="D38" s="23" t="s">
        <v>209</v>
      </c>
      <c r="E38" s="103">
        <f>E39</f>
        <v>32300</v>
      </c>
      <c r="F38" s="9"/>
    </row>
    <row r="39" spans="1:6" ht="66.75" customHeight="1" hidden="1">
      <c r="A39" s="102" t="s">
        <v>132</v>
      </c>
      <c r="B39" s="104" t="s">
        <v>120</v>
      </c>
      <c r="C39" s="104" t="s">
        <v>109</v>
      </c>
      <c r="D39" s="104" t="s">
        <v>209</v>
      </c>
      <c r="E39" s="103">
        <f>E40+E41</f>
        <v>32300</v>
      </c>
      <c r="F39" s="9"/>
    </row>
    <row r="40" spans="1:6" ht="18.75" customHeight="1" hidden="1">
      <c r="A40" s="98" t="s">
        <v>133</v>
      </c>
      <c r="B40" s="104" t="s">
        <v>120</v>
      </c>
      <c r="C40" s="104" t="s">
        <v>109</v>
      </c>
      <c r="D40" s="104" t="s">
        <v>209</v>
      </c>
      <c r="E40" s="100">
        <v>30790</v>
      </c>
      <c r="F40" s="9"/>
    </row>
    <row r="41" spans="1:6" ht="18.75" customHeight="1" hidden="1">
      <c r="A41" s="98" t="str">
        <f>'[3]исправл.без остатков704789,83'!$A$113</f>
        <v>Закупка товаров, работ,услуг для муниципальных нужд</v>
      </c>
      <c r="B41" s="104" t="s">
        <v>120</v>
      </c>
      <c r="C41" s="104" t="s">
        <v>109</v>
      </c>
      <c r="D41" s="104" t="s">
        <v>209</v>
      </c>
      <c r="E41" s="100">
        <f>E42</f>
        <v>1510</v>
      </c>
      <c r="F41" s="9"/>
    </row>
    <row r="42" spans="1:6" ht="33.75" customHeight="1" hidden="1">
      <c r="A42" s="98" t="s">
        <v>135</v>
      </c>
      <c r="B42" s="104" t="s">
        <v>120</v>
      </c>
      <c r="C42" s="104" t="s">
        <v>109</v>
      </c>
      <c r="D42" s="104" t="s">
        <v>209</v>
      </c>
      <c r="E42" s="100">
        <v>1510</v>
      </c>
      <c r="F42" s="9"/>
    </row>
    <row r="43" spans="1:6" ht="20.25" customHeight="1">
      <c r="A43" s="95" t="s">
        <v>141</v>
      </c>
      <c r="B43" s="24" t="s">
        <v>120</v>
      </c>
      <c r="C43" s="24" t="s">
        <v>121</v>
      </c>
      <c r="D43" s="105" t="str">
        <f aca="true" t="shared" si="0" ref="D43:E45">D44</f>
        <v>91 3 14 90150</v>
      </c>
      <c r="E43" s="97">
        <f t="shared" si="0"/>
        <v>98120</v>
      </c>
      <c r="F43" s="9"/>
    </row>
    <row r="44" spans="1:6" ht="16.5" customHeight="1">
      <c r="A44" s="95" t="s">
        <v>191</v>
      </c>
      <c r="B44" s="24" t="s">
        <v>120</v>
      </c>
      <c r="C44" s="24" t="s">
        <v>121</v>
      </c>
      <c r="D44" s="105" t="str">
        <f t="shared" si="0"/>
        <v>91 3 14 90150</v>
      </c>
      <c r="E44" s="97">
        <f t="shared" si="0"/>
        <v>98120</v>
      </c>
      <c r="F44" s="9"/>
    </row>
    <row r="45" spans="1:6" ht="18.75" customHeight="1">
      <c r="A45" s="98" t="str">
        <f>'[3]исправл.без остатков704789,83'!$A$113</f>
        <v>Закупка товаров, работ,услуг для муниципальных нужд</v>
      </c>
      <c r="B45" s="104" t="s">
        <v>120</v>
      </c>
      <c r="C45" s="104" t="s">
        <v>121</v>
      </c>
      <c r="D45" s="106" t="str">
        <f t="shared" si="0"/>
        <v>91 3 14 90150</v>
      </c>
      <c r="E45" s="100">
        <f t="shared" si="0"/>
        <v>98120</v>
      </c>
      <c r="F45" s="9"/>
    </row>
    <row r="46" spans="1:6" ht="16.5" customHeight="1">
      <c r="A46" s="98" t="str">
        <f>'[3]исправл.без остатков704789,83'!$A$113</f>
        <v>Закупка товаров, работ,услуг для муниципальных нужд</v>
      </c>
      <c r="B46" s="104" t="s">
        <v>120</v>
      </c>
      <c r="C46" s="104" t="s">
        <v>121</v>
      </c>
      <c r="D46" s="104" t="s">
        <v>225</v>
      </c>
      <c r="E46" s="100">
        <f>'[5]Лист3 (2)'!$H$193</f>
        <v>98120</v>
      </c>
      <c r="F46" s="9"/>
    </row>
    <row r="47" spans="1:6" ht="21.75" customHeight="1">
      <c r="A47" s="107" t="s">
        <v>210</v>
      </c>
      <c r="B47" s="24" t="s">
        <v>120</v>
      </c>
      <c r="C47" s="24" t="s">
        <v>207</v>
      </c>
      <c r="D47" s="132" t="s">
        <v>236</v>
      </c>
      <c r="E47" s="97">
        <f>E48</f>
        <v>60986</v>
      </c>
      <c r="F47" s="9"/>
    </row>
    <row r="48" spans="1:6" ht="16.5" customHeight="1">
      <c r="A48" s="98" t="str">
        <f>'[3]исправл.без остатков704789,83'!$A$113</f>
        <v>Закупка товаров, работ,услуг для муниципальных нужд</v>
      </c>
      <c r="B48" s="104" t="s">
        <v>120</v>
      </c>
      <c r="C48" s="104" t="s">
        <v>207</v>
      </c>
      <c r="D48" s="131" t="s">
        <v>236</v>
      </c>
      <c r="E48" s="100">
        <f>E49</f>
        <v>60986</v>
      </c>
      <c r="F48" s="9"/>
    </row>
    <row r="49" spans="1:6" ht="16.5" customHeight="1">
      <c r="A49" s="98" t="s">
        <v>135</v>
      </c>
      <c r="B49" s="104" t="s">
        <v>120</v>
      </c>
      <c r="C49" s="104" t="s">
        <v>207</v>
      </c>
      <c r="D49" s="131" t="s">
        <v>236</v>
      </c>
      <c r="E49" s="100">
        <f>'[5]Лист3 (2)'!$H$209</f>
        <v>60986</v>
      </c>
      <c r="F49" s="9"/>
    </row>
    <row r="50" spans="1:6" ht="24.75" customHeight="1" hidden="1">
      <c r="A50" s="108" t="s">
        <v>49</v>
      </c>
      <c r="B50" s="24" t="s">
        <v>108</v>
      </c>
      <c r="C50" s="24" t="s">
        <v>106</v>
      </c>
      <c r="D50" s="24" t="s">
        <v>142</v>
      </c>
      <c r="E50" s="97">
        <f>E51+E55</f>
        <v>420534</v>
      </c>
      <c r="F50" s="9"/>
    </row>
    <row r="51" spans="1:6" ht="18.75" customHeight="1" hidden="1">
      <c r="A51" s="95" t="s">
        <v>143</v>
      </c>
      <c r="B51" s="24" t="s">
        <v>108</v>
      </c>
      <c r="C51" s="24" t="s">
        <v>105</v>
      </c>
      <c r="D51" s="24" t="s">
        <v>142</v>
      </c>
      <c r="E51" s="97">
        <f>E52</f>
        <v>53510</v>
      </c>
      <c r="F51" s="9"/>
    </row>
    <row r="52" spans="1:6" ht="18.75" customHeight="1" hidden="1">
      <c r="A52" s="98" t="s">
        <v>51</v>
      </c>
      <c r="B52" s="24" t="s">
        <v>108</v>
      </c>
      <c r="C52" s="24" t="s">
        <v>105</v>
      </c>
      <c r="D52" s="24" t="s">
        <v>144</v>
      </c>
      <c r="E52" s="97">
        <f>E53</f>
        <v>53510</v>
      </c>
      <c r="F52" s="9"/>
    </row>
    <row r="53" spans="1:6" ht="18.75" customHeight="1" hidden="1">
      <c r="A53" s="98" t="str">
        <f>'[3]исправл.без остатков704789,83'!$A$113</f>
        <v>Закупка товаров, работ,услуг для муниципальных нужд</v>
      </c>
      <c r="B53" s="104" t="s">
        <v>108</v>
      </c>
      <c r="C53" s="104" t="s">
        <v>105</v>
      </c>
      <c r="D53" s="104" t="s">
        <v>144</v>
      </c>
      <c r="E53" s="100">
        <f>E54</f>
        <v>53510</v>
      </c>
      <c r="F53" s="9"/>
    </row>
    <row r="54" spans="1:6" ht="32.25" customHeight="1" hidden="1">
      <c r="A54" s="98" t="s">
        <v>135</v>
      </c>
      <c r="B54" s="104" t="s">
        <v>108</v>
      </c>
      <c r="C54" s="104" t="s">
        <v>105</v>
      </c>
      <c r="D54" s="104" t="s">
        <v>144</v>
      </c>
      <c r="E54" s="100">
        <v>53510</v>
      </c>
      <c r="F54" s="9"/>
    </row>
    <row r="55" spans="1:6" ht="30" customHeight="1">
      <c r="A55" s="95" t="s">
        <v>226</v>
      </c>
      <c r="B55" s="24" t="s">
        <v>108</v>
      </c>
      <c r="C55" s="24" t="s">
        <v>107</v>
      </c>
      <c r="D55" s="109" t="s">
        <v>237</v>
      </c>
      <c r="E55" s="97">
        <f>E56</f>
        <v>367024</v>
      </c>
      <c r="F55" s="9"/>
    </row>
    <row r="56" spans="1:6" ht="18.75" customHeight="1">
      <c r="A56" s="98" t="str">
        <f>'[3]исправл.без остатков704789,83'!$A$113</f>
        <v>Закупка товаров, работ,услуг для муниципальных нужд</v>
      </c>
      <c r="B56" s="104" t="s">
        <v>108</v>
      </c>
      <c r="C56" s="104" t="s">
        <v>107</v>
      </c>
      <c r="D56" s="110" t="s">
        <v>237</v>
      </c>
      <c r="E56" s="100">
        <f>E57+E58</f>
        <v>367024</v>
      </c>
      <c r="F56" s="9"/>
    </row>
    <row r="57" spans="1:6" ht="33" customHeight="1">
      <c r="A57" s="98" t="s">
        <v>135</v>
      </c>
      <c r="B57" s="104" t="s">
        <v>108</v>
      </c>
      <c r="C57" s="104" t="s">
        <v>107</v>
      </c>
      <c r="D57" s="110" t="s">
        <v>237</v>
      </c>
      <c r="E57" s="100">
        <v>0</v>
      </c>
      <c r="F57" s="9"/>
    </row>
    <row r="58" spans="1:6" ht="15.75" customHeight="1" thickBot="1">
      <c r="A58" s="98" t="s">
        <v>192</v>
      </c>
      <c r="B58" s="104" t="s">
        <v>108</v>
      </c>
      <c r="C58" s="104" t="s">
        <v>107</v>
      </c>
      <c r="D58" s="110" t="s">
        <v>237</v>
      </c>
      <c r="E58" s="100">
        <f>'[5]Лист3 (2)'!$H$263</f>
        <v>367024</v>
      </c>
      <c r="F58" s="9"/>
    </row>
    <row r="59" spans="1:6" ht="19.5" customHeight="1" thickBot="1">
      <c r="A59" s="142" t="s">
        <v>145</v>
      </c>
      <c r="B59" s="24" t="s">
        <v>146</v>
      </c>
      <c r="C59" s="24" t="s">
        <v>105</v>
      </c>
      <c r="D59" s="109" t="s">
        <v>238</v>
      </c>
      <c r="E59" s="111">
        <f>E60</f>
        <v>353238</v>
      </c>
      <c r="F59" s="9"/>
    </row>
    <row r="60" spans="1:6" ht="17.25" customHeight="1">
      <c r="A60" s="112" t="s">
        <v>227</v>
      </c>
      <c r="B60" s="104" t="s">
        <v>146</v>
      </c>
      <c r="C60" s="104" t="s">
        <v>105</v>
      </c>
      <c r="D60" s="110" t="s">
        <v>238</v>
      </c>
      <c r="E60" s="113">
        <f>E61</f>
        <v>353238</v>
      </c>
      <c r="F60" s="9"/>
    </row>
    <row r="61" spans="1:6" ht="12.75" customHeight="1">
      <c r="A61" s="114" t="s">
        <v>190</v>
      </c>
      <c r="B61" s="104" t="s">
        <v>146</v>
      </c>
      <c r="C61" s="104" t="s">
        <v>105</v>
      </c>
      <c r="D61" s="110" t="s">
        <v>238</v>
      </c>
      <c r="E61" s="113">
        <f>E62</f>
        <v>353238</v>
      </c>
      <c r="F61" s="9"/>
    </row>
    <row r="62" spans="1:6" ht="19.5" customHeight="1">
      <c r="A62" s="114" t="s">
        <v>228</v>
      </c>
      <c r="B62" s="104" t="s">
        <v>146</v>
      </c>
      <c r="C62" s="104" t="s">
        <v>105</v>
      </c>
      <c r="D62" s="110" t="s">
        <v>238</v>
      </c>
      <c r="E62" s="113">
        <f>E63</f>
        <v>353238</v>
      </c>
      <c r="F62" s="9"/>
    </row>
    <row r="63" spans="1:6" ht="14.25" customHeight="1">
      <c r="A63" s="115" t="s">
        <v>192</v>
      </c>
      <c r="B63" s="104" t="s">
        <v>146</v>
      </c>
      <c r="C63" s="104" t="s">
        <v>105</v>
      </c>
      <c r="D63" s="110" t="s">
        <v>238</v>
      </c>
      <c r="E63" s="113">
        <f>'[5]Лист3 (2)'!$H$285</f>
        <v>353238</v>
      </c>
      <c r="F63" s="9"/>
    </row>
    <row r="64" spans="1:6" ht="47.25" customHeight="1">
      <c r="A64" s="95" t="s">
        <v>147</v>
      </c>
      <c r="B64" s="24" t="s">
        <v>148</v>
      </c>
      <c r="C64" s="24" t="s">
        <v>106</v>
      </c>
      <c r="D64" s="109" t="s">
        <v>239</v>
      </c>
      <c r="E64" s="111">
        <f>E65</f>
        <v>27700</v>
      </c>
      <c r="F64" s="9"/>
    </row>
    <row r="65" spans="1:6" ht="16.5" customHeight="1">
      <c r="A65" s="95" t="s">
        <v>149</v>
      </c>
      <c r="B65" s="24" t="s">
        <v>148</v>
      </c>
      <c r="C65" s="24" t="s">
        <v>107</v>
      </c>
      <c r="D65" s="109" t="s">
        <v>239</v>
      </c>
      <c r="E65" s="111">
        <f>E66</f>
        <v>27700</v>
      </c>
      <c r="F65" s="9"/>
    </row>
    <row r="66" spans="1:6" ht="32.25" customHeight="1">
      <c r="A66" s="98" t="s">
        <v>150</v>
      </c>
      <c r="B66" s="104" t="s">
        <v>148</v>
      </c>
      <c r="C66" s="104" t="s">
        <v>107</v>
      </c>
      <c r="D66" s="110" t="s">
        <v>239</v>
      </c>
      <c r="E66" s="113">
        <f>E67</f>
        <v>27700</v>
      </c>
      <c r="F66" s="9"/>
    </row>
    <row r="67" spans="1:6" ht="16.5" customHeight="1">
      <c r="A67" s="98" t="s">
        <v>151</v>
      </c>
      <c r="B67" s="104" t="s">
        <v>148</v>
      </c>
      <c r="C67" s="104" t="s">
        <v>107</v>
      </c>
      <c r="D67" s="110" t="s">
        <v>239</v>
      </c>
      <c r="E67" s="113">
        <f>'[5]Лист3 (2)'!$H$298</f>
        <v>27700</v>
      </c>
      <c r="F67" s="9"/>
    </row>
    <row r="68" spans="1:7" ht="20.25" customHeight="1">
      <c r="A68" s="95" t="s">
        <v>152</v>
      </c>
      <c r="B68" s="116" t="s">
        <v>11</v>
      </c>
      <c r="C68" s="116" t="s">
        <v>2</v>
      </c>
      <c r="D68" s="96" t="s">
        <v>3</v>
      </c>
      <c r="E68" s="97">
        <f>E69</f>
        <v>2871308.23</v>
      </c>
      <c r="F68" s="9"/>
      <c r="G68" s="15"/>
    </row>
    <row r="69" spans="1:6" ht="15.75" customHeight="1">
      <c r="A69" s="95" t="s">
        <v>12</v>
      </c>
      <c r="B69" s="116" t="s">
        <v>11</v>
      </c>
      <c r="C69" s="116" t="s">
        <v>1</v>
      </c>
      <c r="D69" s="96" t="s">
        <v>3</v>
      </c>
      <c r="E69" s="97">
        <f>E70+E79+E105</f>
        <v>2871308.23</v>
      </c>
      <c r="F69" s="9"/>
    </row>
    <row r="70" spans="1:6" ht="36" customHeight="1">
      <c r="A70" s="95" t="s">
        <v>57</v>
      </c>
      <c r="B70" s="116" t="s">
        <v>11</v>
      </c>
      <c r="C70" s="116" t="s">
        <v>1</v>
      </c>
      <c r="D70" s="96" t="s">
        <v>229</v>
      </c>
      <c r="E70" s="97">
        <f>E72</f>
        <v>1562611.42</v>
      </c>
      <c r="F70" s="9"/>
    </row>
    <row r="71" spans="1:7" ht="16.5" customHeight="1">
      <c r="A71" s="98" t="s">
        <v>10</v>
      </c>
      <c r="B71" s="117" t="s">
        <v>11</v>
      </c>
      <c r="C71" s="117" t="s">
        <v>1</v>
      </c>
      <c r="D71" s="99" t="s">
        <v>229</v>
      </c>
      <c r="E71" s="100">
        <f>E72</f>
        <v>1562611.42</v>
      </c>
      <c r="F71" s="9"/>
      <c r="G71" s="15"/>
    </row>
    <row r="72" spans="1:6" ht="69.75" customHeight="1">
      <c r="A72" s="98" t="s">
        <v>132</v>
      </c>
      <c r="B72" s="117" t="s">
        <v>11</v>
      </c>
      <c r="C72" s="117" t="s">
        <v>1</v>
      </c>
      <c r="D72" s="99" t="s">
        <v>229</v>
      </c>
      <c r="E72" s="100">
        <f>E74+E73+E78</f>
        <v>1562611.42</v>
      </c>
      <c r="F72" s="9"/>
    </row>
    <row r="73" spans="1:6" ht="15.75" customHeight="1">
      <c r="A73" s="98" t="s">
        <v>133</v>
      </c>
      <c r="B73" s="117" t="s">
        <v>11</v>
      </c>
      <c r="C73" s="117" t="s">
        <v>1</v>
      </c>
      <c r="D73" s="99" t="s">
        <v>229</v>
      </c>
      <c r="E73" s="100">
        <f>'[5]Лист3 (2)'!$H$401+'[5]Лист3 (2)'!$H$402</f>
        <v>1115244.22</v>
      </c>
      <c r="F73" s="9"/>
    </row>
    <row r="74" spans="1:6" ht="22.5" customHeight="1">
      <c r="A74" s="98" t="str">
        <f>'[3]исправл.без остатков704789,83'!$A$113</f>
        <v>Закупка товаров, работ,услуг для муниципальных нужд</v>
      </c>
      <c r="B74" s="117" t="s">
        <v>11</v>
      </c>
      <c r="C74" s="117" t="s">
        <v>1</v>
      </c>
      <c r="D74" s="99" t="s">
        <v>229</v>
      </c>
      <c r="E74" s="100">
        <f>E75+E76+E77</f>
        <v>446967.2</v>
      </c>
      <c r="F74" s="9"/>
    </row>
    <row r="75" spans="1:6" ht="32.25" customHeight="1">
      <c r="A75" s="98" t="s">
        <v>135</v>
      </c>
      <c r="B75" s="117" t="s">
        <v>11</v>
      </c>
      <c r="C75" s="117" t="s">
        <v>1</v>
      </c>
      <c r="D75" s="99" t="s">
        <v>229</v>
      </c>
      <c r="E75" s="100">
        <v>0</v>
      </c>
      <c r="F75" s="9"/>
    </row>
    <row r="76" spans="1:6" ht="30" customHeight="1">
      <c r="A76" s="98" t="s">
        <v>136</v>
      </c>
      <c r="B76" s="117" t="s">
        <v>11</v>
      </c>
      <c r="C76" s="117" t="s">
        <v>1</v>
      </c>
      <c r="D76" s="99" t="s">
        <v>229</v>
      </c>
      <c r="E76" s="100">
        <v>0</v>
      </c>
      <c r="F76" s="9"/>
    </row>
    <row r="77" spans="1:6" ht="20.25" customHeight="1">
      <c r="A77" s="98" t="s">
        <v>137</v>
      </c>
      <c r="B77" s="117" t="s">
        <v>11</v>
      </c>
      <c r="C77" s="117" t="s">
        <v>1</v>
      </c>
      <c r="D77" s="99" t="s">
        <v>229</v>
      </c>
      <c r="E77" s="100">
        <f>'[5]Лист3 (2)'!$H$405+'[5]Лист3 (2)'!$H$408</f>
        <v>446967.2</v>
      </c>
      <c r="F77" s="9"/>
    </row>
    <row r="78" spans="1:6" ht="20.25" customHeight="1">
      <c r="A78" s="98" t="s">
        <v>205</v>
      </c>
      <c r="B78" s="117" t="s">
        <v>11</v>
      </c>
      <c r="C78" s="117" t="s">
        <v>1</v>
      </c>
      <c r="D78" s="99" t="s">
        <v>229</v>
      </c>
      <c r="E78" s="100">
        <f>'[5]Лист3 (2)'!$H$325</f>
        <v>400</v>
      </c>
      <c r="F78" s="9"/>
    </row>
    <row r="79" spans="1:6" ht="16.5" customHeight="1">
      <c r="A79" s="95" t="s">
        <v>13</v>
      </c>
      <c r="B79" s="116" t="s">
        <v>11</v>
      </c>
      <c r="C79" s="116" t="s">
        <v>1</v>
      </c>
      <c r="D79" s="96" t="s">
        <v>230</v>
      </c>
      <c r="E79" s="97">
        <f>E80</f>
        <v>1204837.85</v>
      </c>
      <c r="F79" s="9"/>
    </row>
    <row r="80" spans="1:6" ht="69" customHeight="1">
      <c r="A80" s="98" t="s">
        <v>132</v>
      </c>
      <c r="B80" s="117" t="s">
        <v>11</v>
      </c>
      <c r="C80" s="117" t="s">
        <v>1</v>
      </c>
      <c r="D80" s="99" t="s">
        <v>230</v>
      </c>
      <c r="E80" s="100">
        <f>E81+E82</f>
        <v>1204837.85</v>
      </c>
      <c r="F80" s="9"/>
    </row>
    <row r="81" spans="1:7" ht="15.75" customHeight="1">
      <c r="A81" s="98" t="s">
        <v>133</v>
      </c>
      <c r="B81" s="117" t="s">
        <v>11</v>
      </c>
      <c r="C81" s="117" t="s">
        <v>1</v>
      </c>
      <c r="D81" s="99" t="s">
        <v>230</v>
      </c>
      <c r="E81" s="100">
        <f>'[5]Лист3 (2)'!$H$412</f>
        <v>913838.85</v>
      </c>
      <c r="F81" s="9"/>
      <c r="G81" s="15"/>
    </row>
    <row r="82" spans="1:6" ht="15.75" customHeight="1">
      <c r="A82" s="98" t="str">
        <f>'[3]исправл.без остатков704789,83'!$A$113</f>
        <v>Закупка товаров, работ,услуг для муниципальных нужд</v>
      </c>
      <c r="B82" s="117" t="s">
        <v>11</v>
      </c>
      <c r="C82" s="117" t="s">
        <v>1</v>
      </c>
      <c r="D82" s="99" t="s">
        <v>230</v>
      </c>
      <c r="E82" s="100">
        <f>E83+E84</f>
        <v>290999</v>
      </c>
      <c r="F82" s="9"/>
    </row>
    <row r="83" spans="1:6" ht="35.25" customHeight="1">
      <c r="A83" s="98" t="s">
        <v>135</v>
      </c>
      <c r="B83" s="117" t="s">
        <v>11</v>
      </c>
      <c r="C83" s="117" t="s">
        <v>1</v>
      </c>
      <c r="D83" s="99" t="s">
        <v>230</v>
      </c>
      <c r="E83" s="100">
        <v>0</v>
      </c>
      <c r="F83" s="9"/>
    </row>
    <row r="84" spans="1:6" ht="23.25" customHeight="1" thickBot="1">
      <c r="A84" s="98" t="s">
        <v>137</v>
      </c>
      <c r="B84" s="117" t="s">
        <v>11</v>
      </c>
      <c r="C84" s="117" t="s">
        <v>1</v>
      </c>
      <c r="D84" s="99" t="s">
        <v>230</v>
      </c>
      <c r="E84" s="100">
        <f>'[5]Лист3 (2)'!$H$425</f>
        <v>290999</v>
      </c>
      <c r="F84" s="9"/>
    </row>
    <row r="85" spans="1:6" ht="16.5" hidden="1" thickBot="1">
      <c r="A85" s="118" t="s">
        <v>44</v>
      </c>
      <c r="B85" s="119" t="s">
        <v>6</v>
      </c>
      <c r="C85" s="120" t="s">
        <v>2</v>
      </c>
      <c r="D85" s="99" t="s">
        <v>230</v>
      </c>
      <c r="E85" s="121"/>
      <c r="F85" s="9"/>
    </row>
    <row r="86" spans="1:6" ht="16.5" hidden="1" thickBot="1">
      <c r="A86" s="118" t="s">
        <v>45</v>
      </c>
      <c r="B86" s="119" t="s">
        <v>6</v>
      </c>
      <c r="C86" s="120" t="s">
        <v>48</v>
      </c>
      <c r="D86" s="99" t="s">
        <v>230</v>
      </c>
      <c r="E86" s="121"/>
      <c r="F86" s="9"/>
    </row>
    <row r="87" spans="1:6" ht="16.5" hidden="1" thickBot="1">
      <c r="A87" s="118" t="s">
        <v>46</v>
      </c>
      <c r="B87" s="119" t="s">
        <v>6</v>
      </c>
      <c r="C87" s="120" t="s">
        <v>48</v>
      </c>
      <c r="D87" s="99" t="s">
        <v>230</v>
      </c>
      <c r="E87" s="121"/>
      <c r="F87" s="9"/>
    </row>
    <row r="88" spans="1:6" ht="16.5" hidden="1" thickBot="1">
      <c r="A88" s="122" t="s">
        <v>47</v>
      </c>
      <c r="B88" s="119" t="s">
        <v>6</v>
      </c>
      <c r="C88" s="120" t="s">
        <v>48</v>
      </c>
      <c r="D88" s="99" t="s">
        <v>230</v>
      </c>
      <c r="E88" s="121"/>
      <c r="F88" s="9"/>
    </row>
    <row r="89" spans="1:6" ht="16.5" hidden="1" thickBot="1">
      <c r="A89" s="118" t="s">
        <v>7</v>
      </c>
      <c r="B89" s="119" t="s">
        <v>6</v>
      </c>
      <c r="C89" s="120" t="s">
        <v>48</v>
      </c>
      <c r="D89" s="99" t="s">
        <v>230</v>
      </c>
      <c r="E89" s="121"/>
      <c r="F89" s="9"/>
    </row>
    <row r="90" spans="1:6" ht="16.5" hidden="1" thickBot="1">
      <c r="A90" s="118"/>
      <c r="B90" s="123"/>
      <c r="C90" s="124"/>
      <c r="D90" s="99" t="s">
        <v>230</v>
      </c>
      <c r="E90" s="121"/>
      <c r="F90" s="9"/>
    </row>
    <row r="91" spans="1:6" ht="16.5" hidden="1" thickBot="1">
      <c r="A91" s="118" t="s">
        <v>49</v>
      </c>
      <c r="B91" s="119" t="s">
        <v>48</v>
      </c>
      <c r="C91" s="120" t="s">
        <v>2</v>
      </c>
      <c r="D91" s="99" t="s">
        <v>230</v>
      </c>
      <c r="E91" s="121"/>
      <c r="F91" s="9"/>
    </row>
    <row r="92" spans="1:6" ht="16.5" hidden="1" thickBot="1">
      <c r="A92" s="118" t="s">
        <v>52</v>
      </c>
      <c r="B92" s="119" t="s">
        <v>48</v>
      </c>
      <c r="C92" s="120" t="s">
        <v>1</v>
      </c>
      <c r="D92" s="99" t="s">
        <v>230</v>
      </c>
      <c r="E92" s="121"/>
      <c r="F92" s="9"/>
    </row>
    <row r="93" spans="1:6" ht="16.5" hidden="1" thickBot="1">
      <c r="A93" s="118" t="s">
        <v>50</v>
      </c>
      <c r="B93" s="119" t="s">
        <v>48</v>
      </c>
      <c r="C93" s="120" t="s">
        <v>1</v>
      </c>
      <c r="D93" s="99" t="s">
        <v>230</v>
      </c>
      <c r="E93" s="121"/>
      <c r="F93" s="9"/>
    </row>
    <row r="94" spans="1:6" ht="16.5" hidden="1" thickBot="1">
      <c r="A94" s="118" t="s">
        <v>51</v>
      </c>
      <c r="B94" s="119" t="s">
        <v>48</v>
      </c>
      <c r="C94" s="120" t="s">
        <v>1</v>
      </c>
      <c r="D94" s="99" t="s">
        <v>230</v>
      </c>
      <c r="E94" s="121"/>
      <c r="F94" s="9"/>
    </row>
    <row r="95" spans="1:6" ht="16.5" hidden="1" thickBot="1">
      <c r="A95" s="122" t="s">
        <v>8</v>
      </c>
      <c r="B95" s="119" t="s">
        <v>48</v>
      </c>
      <c r="C95" s="120" t="s">
        <v>1</v>
      </c>
      <c r="D95" s="99" t="s">
        <v>230</v>
      </c>
      <c r="E95" s="121"/>
      <c r="F95" s="9"/>
    </row>
    <row r="96" spans="1:6" ht="16.5" hidden="1" thickBot="1">
      <c r="A96" s="122" t="s">
        <v>9</v>
      </c>
      <c r="B96" s="119" t="s">
        <v>48</v>
      </c>
      <c r="C96" s="120" t="s">
        <v>1</v>
      </c>
      <c r="D96" s="99" t="s">
        <v>230</v>
      </c>
      <c r="E96" s="121"/>
      <c r="F96" s="9"/>
    </row>
    <row r="97" spans="1:6" ht="16.5" hidden="1" thickBot="1">
      <c r="A97" s="118"/>
      <c r="B97" s="123"/>
      <c r="C97" s="124"/>
      <c r="D97" s="99" t="s">
        <v>230</v>
      </c>
      <c r="E97" s="121"/>
      <c r="F97" s="9"/>
    </row>
    <row r="98" spans="1:6" ht="16.5" hidden="1" thickBot="1">
      <c r="A98" s="122" t="s">
        <v>16</v>
      </c>
      <c r="B98" s="125" t="s">
        <v>17</v>
      </c>
      <c r="C98" s="120" t="s">
        <v>2</v>
      </c>
      <c r="D98" s="99" t="s">
        <v>230</v>
      </c>
      <c r="E98" s="121"/>
      <c r="F98" s="9"/>
    </row>
    <row r="99" spans="1:6" ht="16.5" hidden="1" thickBot="1">
      <c r="A99" s="122" t="s">
        <v>18</v>
      </c>
      <c r="B99" s="125" t="s">
        <v>17</v>
      </c>
      <c r="C99" s="120" t="s">
        <v>19</v>
      </c>
      <c r="D99" s="99" t="s">
        <v>230</v>
      </c>
      <c r="E99" s="121"/>
      <c r="F99" s="9"/>
    </row>
    <row r="100" spans="1:6" ht="16.5" hidden="1" thickBot="1">
      <c r="A100" s="122" t="s">
        <v>20</v>
      </c>
      <c r="B100" s="125" t="s">
        <v>17</v>
      </c>
      <c r="C100" s="120" t="s">
        <v>19</v>
      </c>
      <c r="D100" s="99" t="s">
        <v>230</v>
      </c>
      <c r="E100" s="121"/>
      <c r="F100" s="9"/>
    </row>
    <row r="101" spans="1:6" ht="31.5" hidden="1" thickBot="1">
      <c r="A101" s="122" t="s">
        <v>39</v>
      </c>
      <c r="B101" s="125" t="s">
        <v>17</v>
      </c>
      <c r="C101" s="120" t="s">
        <v>19</v>
      </c>
      <c r="D101" s="99" t="s">
        <v>230</v>
      </c>
      <c r="E101" s="121"/>
      <c r="F101" s="9"/>
    </row>
    <row r="102" spans="1:6" ht="16.5" hidden="1" thickBot="1">
      <c r="A102" s="122" t="s">
        <v>21</v>
      </c>
      <c r="B102" s="125" t="s">
        <v>17</v>
      </c>
      <c r="C102" s="120" t="s">
        <v>19</v>
      </c>
      <c r="D102" s="99" t="s">
        <v>230</v>
      </c>
      <c r="E102" s="121"/>
      <c r="F102" s="9"/>
    </row>
    <row r="103" spans="1:6" ht="16.5" hidden="1" thickBot="1">
      <c r="A103" s="122" t="s">
        <v>22</v>
      </c>
      <c r="B103" s="125" t="s">
        <v>17</v>
      </c>
      <c r="C103" s="120" t="s">
        <v>19</v>
      </c>
      <c r="D103" s="99" t="s">
        <v>230</v>
      </c>
      <c r="E103" s="121"/>
      <c r="F103" s="9"/>
    </row>
    <row r="104" spans="1:6" ht="16.5" hidden="1" thickBot="1">
      <c r="A104" s="122"/>
      <c r="B104" s="126"/>
      <c r="C104" s="120"/>
      <c r="D104" s="127" t="s">
        <v>230</v>
      </c>
      <c r="E104" s="121"/>
      <c r="F104" s="9"/>
    </row>
    <row r="105" spans="1:6" ht="32.25" thickBot="1">
      <c r="A105" s="139" t="s">
        <v>231</v>
      </c>
      <c r="B105" s="140" t="s">
        <v>232</v>
      </c>
      <c r="C105" s="140" t="s">
        <v>120</v>
      </c>
      <c r="D105" s="133" t="s">
        <v>233</v>
      </c>
      <c r="E105" s="141">
        <f>E106</f>
        <v>103858.96</v>
      </c>
      <c r="F105" s="9"/>
    </row>
    <row r="106" spans="1:6" ht="15.75">
      <c r="A106" s="102" t="s">
        <v>133</v>
      </c>
      <c r="B106" s="136" t="s">
        <v>232</v>
      </c>
      <c r="C106" s="136" t="s">
        <v>120</v>
      </c>
      <c r="D106" s="137" t="s">
        <v>234</v>
      </c>
      <c r="E106" s="138">
        <f>'[5]Лист3 (2)'!$H$333</f>
        <v>103858.96</v>
      </c>
      <c r="F106" s="9"/>
    </row>
    <row r="107" spans="1:6" ht="15.75">
      <c r="A107" s="98" t="str">
        <f>'[3]исправл.без остатков704789,83'!$A$113</f>
        <v>Закупка товаров, работ,услуг для муниципальных нужд</v>
      </c>
      <c r="B107" s="101" t="s">
        <v>232</v>
      </c>
      <c r="C107" s="101" t="s">
        <v>120</v>
      </c>
      <c r="D107" s="135" t="s">
        <v>234</v>
      </c>
      <c r="E107" s="99">
        <f>E108</f>
        <v>0</v>
      </c>
      <c r="F107" s="9"/>
    </row>
    <row r="108" spans="1:6" ht="30.75">
      <c r="A108" s="98" t="s">
        <v>135</v>
      </c>
      <c r="B108" s="101" t="s">
        <v>232</v>
      </c>
      <c r="C108" s="101" t="s">
        <v>120</v>
      </c>
      <c r="D108" s="134" t="s">
        <v>234</v>
      </c>
      <c r="E108" s="99">
        <f>E109</f>
        <v>0</v>
      </c>
      <c r="F108" s="9"/>
    </row>
    <row r="109" spans="1:6" ht="15.75">
      <c r="A109" s="98" t="s">
        <v>137</v>
      </c>
      <c r="B109" s="101" t="s">
        <v>232</v>
      </c>
      <c r="C109" s="101" t="s">
        <v>120</v>
      </c>
      <c r="D109" s="134" t="s">
        <v>234</v>
      </c>
      <c r="E109" s="99">
        <f>0</f>
        <v>0</v>
      </c>
      <c r="F109" s="9"/>
    </row>
    <row r="110" spans="1:8" ht="16.5" thickBot="1">
      <c r="A110" s="128" t="s">
        <v>153</v>
      </c>
      <c r="B110" s="129"/>
      <c r="C110" s="129"/>
      <c r="D110" s="129"/>
      <c r="E110" s="130">
        <f>E7+E28+E43+E47+E55+E59+E64+E68</f>
        <v>7679448.040000001</v>
      </c>
      <c r="F110" s="9"/>
      <c r="G110" s="15"/>
      <c r="H110" s="15"/>
    </row>
    <row r="111" spans="1:6" ht="15.75">
      <c r="A111" s="149"/>
      <c r="B111" s="149"/>
      <c r="C111" s="149"/>
      <c r="D111" s="91"/>
      <c r="E111" s="91"/>
      <c r="F111" s="9"/>
    </row>
    <row r="112" spans="1:5" ht="12.75">
      <c r="A112" s="44"/>
      <c r="B112" s="44"/>
      <c r="C112" s="44"/>
      <c r="D112" s="44"/>
      <c r="E112" s="44"/>
    </row>
  </sheetData>
  <sheetProtection/>
  <mergeCells count="6">
    <mergeCell ref="A111:C111"/>
    <mergeCell ref="E5:E6"/>
    <mergeCell ref="B5:D5"/>
    <mergeCell ref="D1:E1"/>
    <mergeCell ref="A3:E3"/>
    <mergeCell ref="B2:E2"/>
  </mergeCells>
  <printOptions/>
  <pageMargins left="1.8503937007874016" right="0.1968503937007874" top="0.7874015748031497" bottom="0.3937007874015748" header="0.5118110236220472" footer="0.5118110236220472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zoomScale="85" zoomScaleNormal="85" zoomScalePageLayoutView="0" workbookViewId="0" topLeftCell="A1">
      <selection activeCell="A1" sqref="A1:D40"/>
    </sheetView>
  </sheetViews>
  <sheetFormatPr defaultColWidth="9.00390625" defaultRowHeight="12.75"/>
  <cols>
    <col min="1" max="1" width="53.375" style="0" customWidth="1"/>
    <col min="2" max="2" width="19.75390625" style="0" customWidth="1"/>
    <col min="3" max="3" width="16.25390625" style="0" customWidth="1"/>
    <col min="4" max="4" width="23.25390625" style="0" customWidth="1"/>
    <col min="6" max="7" width="10.75390625" style="0" bestFit="1" customWidth="1"/>
  </cols>
  <sheetData>
    <row r="1" spans="1:21" ht="15.75">
      <c r="A1" s="9"/>
      <c r="B1" s="42"/>
      <c r="C1" s="159" t="s">
        <v>64</v>
      </c>
      <c r="D1" s="160"/>
      <c r="U1" s="2">
        <v>2000</v>
      </c>
    </row>
    <row r="2" spans="1:5" ht="45" customHeight="1">
      <c r="A2" s="9"/>
      <c r="B2" s="166" t="s">
        <v>211</v>
      </c>
      <c r="C2" s="167"/>
      <c r="D2" s="167"/>
      <c r="E2" s="37"/>
    </row>
    <row r="3" spans="1:5" ht="32.25" customHeight="1">
      <c r="A3" s="164" t="s">
        <v>219</v>
      </c>
      <c r="B3" s="164"/>
      <c r="C3" s="164"/>
      <c r="D3" s="165"/>
      <c r="E3" s="9"/>
    </row>
    <row r="4" spans="1:5" ht="15.75" customHeight="1" thickBot="1">
      <c r="A4" s="9"/>
      <c r="B4" s="9"/>
      <c r="C4" s="9"/>
      <c r="D4" s="9"/>
      <c r="E4" s="9"/>
    </row>
    <row r="5" spans="1:5" ht="15.75">
      <c r="A5" s="28"/>
      <c r="B5" s="163"/>
      <c r="C5" s="163"/>
      <c r="D5" s="161" t="s">
        <v>154</v>
      </c>
      <c r="E5" s="9"/>
    </row>
    <row r="6" spans="1:5" ht="48.75" customHeight="1">
      <c r="A6" s="29" t="s">
        <v>14</v>
      </c>
      <c r="B6" s="19" t="s">
        <v>129</v>
      </c>
      <c r="C6" s="19" t="s">
        <v>130</v>
      </c>
      <c r="D6" s="162"/>
      <c r="E6" s="9"/>
    </row>
    <row r="7" spans="1:6" ht="15.75">
      <c r="A7" s="20" t="s">
        <v>0</v>
      </c>
      <c r="B7" s="14" t="s">
        <v>1</v>
      </c>
      <c r="C7" s="14" t="s">
        <v>2</v>
      </c>
      <c r="D7" s="40">
        <f>D8+D9+D10+D11</f>
        <v>3831071.81</v>
      </c>
      <c r="E7" s="9"/>
      <c r="F7" s="15"/>
    </row>
    <row r="8" spans="1:5" ht="31.5">
      <c r="A8" s="20" t="s">
        <v>53</v>
      </c>
      <c r="B8" s="14" t="s">
        <v>1</v>
      </c>
      <c r="C8" s="14" t="s">
        <v>15</v>
      </c>
      <c r="D8" s="40">
        <f>'ведфункц(прил2)'!E8</f>
        <v>987392.6499999999</v>
      </c>
      <c r="E8" s="9"/>
    </row>
    <row r="9" spans="1:5" ht="63">
      <c r="A9" s="21" t="s">
        <v>5</v>
      </c>
      <c r="B9" s="17" t="s">
        <v>1</v>
      </c>
      <c r="C9" s="17" t="s">
        <v>6</v>
      </c>
      <c r="D9" s="41">
        <f>'ведфункц(прил2)'!E13</f>
        <v>2843679.16</v>
      </c>
      <c r="E9" s="9"/>
    </row>
    <row r="10" spans="1:5" ht="21" customHeight="1">
      <c r="A10" s="21" t="s">
        <v>63</v>
      </c>
      <c r="B10" s="17" t="s">
        <v>1</v>
      </c>
      <c r="C10" s="17">
        <v>11</v>
      </c>
      <c r="D10" s="41">
        <v>0</v>
      </c>
      <c r="E10" s="9"/>
    </row>
    <row r="11" spans="1:5" ht="63.75" customHeight="1">
      <c r="A11" s="21" t="s">
        <v>188</v>
      </c>
      <c r="B11" s="16" t="s">
        <v>109</v>
      </c>
      <c r="C11" s="16" t="s">
        <v>189</v>
      </c>
      <c r="D11" s="41">
        <f>'ведфункц(прил2)'!E26</f>
        <v>0</v>
      </c>
      <c r="E11" s="9"/>
    </row>
    <row r="12" spans="1:5" ht="15.75" customHeight="1">
      <c r="A12" s="21" t="s">
        <v>41</v>
      </c>
      <c r="B12" s="17" t="s">
        <v>15</v>
      </c>
      <c r="C12" s="16" t="s">
        <v>107</v>
      </c>
      <c r="D12" s="41">
        <f>'ведфункц(прил2)'!E28</f>
        <v>70000</v>
      </c>
      <c r="E12" s="9"/>
    </row>
    <row r="13" spans="1:5" ht="18.75" customHeight="1" hidden="1">
      <c r="A13" s="21" t="str">
        <f>'[2]исправл.'!$A$387</f>
        <v>Общеэкономические вопросы </v>
      </c>
      <c r="B13" s="23" t="s">
        <v>120</v>
      </c>
      <c r="C13" s="23" t="s">
        <v>109</v>
      </c>
      <c r="D13" s="41">
        <v>0</v>
      </c>
      <c r="E13" s="9"/>
    </row>
    <row r="14" spans="1:5" ht="20.25" customHeight="1">
      <c r="A14" s="21" t="s">
        <v>141</v>
      </c>
      <c r="B14" s="25" t="s">
        <v>120</v>
      </c>
      <c r="C14" s="25" t="s">
        <v>121</v>
      </c>
      <c r="D14" s="41">
        <f>'ведфункц(прил2)'!E44</f>
        <v>98120</v>
      </c>
      <c r="E14" s="9"/>
    </row>
    <row r="15" spans="1:5" ht="30" customHeight="1">
      <c r="A15" s="39" t="s">
        <v>206</v>
      </c>
      <c r="B15" s="25" t="s">
        <v>120</v>
      </c>
      <c r="C15" s="24" t="s">
        <v>207</v>
      </c>
      <c r="D15" s="41">
        <f>'ведфункц(прил2)'!E47</f>
        <v>60986</v>
      </c>
      <c r="E15" s="9"/>
    </row>
    <row r="16" spans="1:5" ht="30.75" customHeight="1">
      <c r="A16" s="21" t="str">
        <f>'ведфункц(прил2)'!A55</f>
        <v>мероприятия по благоустройству городских округов и поселений (ни)</v>
      </c>
      <c r="B16" s="26" t="s">
        <v>108</v>
      </c>
      <c r="C16" s="26" t="s">
        <v>107</v>
      </c>
      <c r="D16" s="41">
        <f>'ведфункц(прил2)'!E55</f>
        <v>367024</v>
      </c>
      <c r="E16" s="9"/>
    </row>
    <row r="17" spans="1:5" ht="25.5" customHeight="1">
      <c r="A17" s="21" t="s">
        <v>145</v>
      </c>
      <c r="B17" s="25" t="s">
        <v>146</v>
      </c>
      <c r="C17" s="25" t="s">
        <v>106</v>
      </c>
      <c r="D17" s="30">
        <f>'ведфункц(прил2)'!E59</f>
        <v>353238</v>
      </c>
      <c r="E17" s="9"/>
    </row>
    <row r="18" spans="1:5" ht="74.25" customHeight="1">
      <c r="A18" s="21" t="s">
        <v>147</v>
      </c>
      <c r="B18" s="25" t="s">
        <v>148</v>
      </c>
      <c r="C18" s="25" t="s">
        <v>106</v>
      </c>
      <c r="D18" s="30">
        <f>'ведфункц(прил2)'!E64</f>
        <v>27700</v>
      </c>
      <c r="E18" s="9"/>
    </row>
    <row r="19" spans="1:6" ht="35.25" customHeight="1">
      <c r="A19" s="21" t="s">
        <v>152</v>
      </c>
      <c r="B19" s="18" t="s">
        <v>11</v>
      </c>
      <c r="C19" s="18" t="s">
        <v>2</v>
      </c>
      <c r="D19" s="41">
        <f>'ведфункц(прил2)'!E68</f>
        <v>2871308.23</v>
      </c>
      <c r="E19" s="9"/>
      <c r="F19" s="15"/>
    </row>
    <row r="20" spans="1:5" ht="15.75" hidden="1">
      <c r="A20" s="31" t="s">
        <v>44</v>
      </c>
      <c r="B20" s="13" t="s">
        <v>6</v>
      </c>
      <c r="C20" s="10" t="s">
        <v>2</v>
      </c>
      <c r="D20" s="32"/>
      <c r="E20" s="9"/>
    </row>
    <row r="21" spans="1:5" ht="15.75" hidden="1">
      <c r="A21" s="31" t="s">
        <v>45</v>
      </c>
      <c r="B21" s="13" t="s">
        <v>6</v>
      </c>
      <c r="C21" s="10" t="s">
        <v>48</v>
      </c>
      <c r="D21" s="32"/>
      <c r="E21" s="9"/>
    </row>
    <row r="22" spans="1:5" ht="15.75" hidden="1">
      <c r="A22" s="31" t="s">
        <v>46</v>
      </c>
      <c r="B22" s="13" t="s">
        <v>6</v>
      </c>
      <c r="C22" s="10" t="s">
        <v>48</v>
      </c>
      <c r="D22" s="32"/>
      <c r="E22" s="9"/>
    </row>
    <row r="23" spans="1:5" ht="31.5" hidden="1">
      <c r="A23" s="33" t="s">
        <v>47</v>
      </c>
      <c r="B23" s="13" t="s">
        <v>6</v>
      </c>
      <c r="C23" s="10" t="s">
        <v>48</v>
      </c>
      <c r="D23" s="32"/>
      <c r="E23" s="9"/>
    </row>
    <row r="24" spans="1:5" ht="15.75" hidden="1">
      <c r="A24" s="31" t="s">
        <v>7</v>
      </c>
      <c r="B24" s="13" t="s">
        <v>6</v>
      </c>
      <c r="C24" s="10" t="s">
        <v>48</v>
      </c>
      <c r="D24" s="32"/>
      <c r="E24" s="9"/>
    </row>
    <row r="25" spans="1:5" ht="15.75" hidden="1">
      <c r="A25" s="31"/>
      <c r="B25" s="34"/>
      <c r="C25" s="11"/>
      <c r="D25" s="32"/>
      <c r="E25" s="9"/>
    </row>
    <row r="26" spans="1:5" ht="15.75" hidden="1">
      <c r="A26" s="31" t="s">
        <v>49</v>
      </c>
      <c r="B26" s="13" t="s">
        <v>48</v>
      </c>
      <c r="C26" s="10" t="s">
        <v>2</v>
      </c>
      <c r="D26" s="32"/>
      <c r="E26" s="9"/>
    </row>
    <row r="27" spans="1:5" ht="15.75" hidden="1">
      <c r="A27" s="31" t="s">
        <v>52</v>
      </c>
      <c r="B27" s="13" t="s">
        <v>48</v>
      </c>
      <c r="C27" s="10" t="s">
        <v>1</v>
      </c>
      <c r="D27" s="32"/>
      <c r="E27" s="9"/>
    </row>
    <row r="28" spans="1:5" ht="15.75" hidden="1">
      <c r="A28" s="31" t="s">
        <v>50</v>
      </c>
      <c r="B28" s="13" t="s">
        <v>48</v>
      </c>
      <c r="C28" s="10" t="s">
        <v>1</v>
      </c>
      <c r="D28" s="32"/>
      <c r="E28" s="9"/>
    </row>
    <row r="29" spans="1:5" ht="15.75" hidden="1">
      <c r="A29" s="31" t="s">
        <v>51</v>
      </c>
      <c r="B29" s="13" t="s">
        <v>48</v>
      </c>
      <c r="C29" s="10" t="s">
        <v>1</v>
      </c>
      <c r="D29" s="32"/>
      <c r="E29" s="9"/>
    </row>
    <row r="30" spans="1:5" ht="15.75" hidden="1">
      <c r="A30" s="33" t="s">
        <v>8</v>
      </c>
      <c r="B30" s="13" t="s">
        <v>48</v>
      </c>
      <c r="C30" s="10" t="s">
        <v>1</v>
      </c>
      <c r="D30" s="32"/>
      <c r="E30" s="9"/>
    </row>
    <row r="31" spans="1:5" ht="15.75" hidden="1">
      <c r="A31" s="33" t="s">
        <v>9</v>
      </c>
      <c r="B31" s="13" t="s">
        <v>48</v>
      </c>
      <c r="C31" s="10" t="s">
        <v>1</v>
      </c>
      <c r="D31" s="32"/>
      <c r="E31" s="9"/>
    </row>
    <row r="32" spans="1:5" ht="15.75" hidden="1">
      <c r="A32" s="31"/>
      <c r="B32" s="34"/>
      <c r="C32" s="11"/>
      <c r="D32" s="32"/>
      <c r="E32" s="9"/>
    </row>
    <row r="33" spans="1:5" ht="15.75" hidden="1">
      <c r="A33" s="33" t="s">
        <v>16</v>
      </c>
      <c r="B33" s="12" t="s">
        <v>17</v>
      </c>
      <c r="C33" s="10" t="s">
        <v>2</v>
      </c>
      <c r="D33" s="32"/>
      <c r="E33" s="9"/>
    </row>
    <row r="34" spans="1:5" ht="15.75" hidden="1">
      <c r="A34" s="33" t="s">
        <v>18</v>
      </c>
      <c r="B34" s="12" t="s">
        <v>17</v>
      </c>
      <c r="C34" s="10" t="s">
        <v>19</v>
      </c>
      <c r="D34" s="32"/>
      <c r="E34" s="9"/>
    </row>
    <row r="35" spans="1:5" ht="15.75" hidden="1">
      <c r="A35" s="33" t="s">
        <v>20</v>
      </c>
      <c r="B35" s="12" t="s">
        <v>17</v>
      </c>
      <c r="C35" s="10" t="s">
        <v>19</v>
      </c>
      <c r="D35" s="32"/>
      <c r="E35" s="9"/>
    </row>
    <row r="36" spans="1:5" ht="31.5" hidden="1">
      <c r="A36" s="33" t="s">
        <v>39</v>
      </c>
      <c r="B36" s="12" t="s">
        <v>17</v>
      </c>
      <c r="C36" s="10" t="s">
        <v>19</v>
      </c>
      <c r="D36" s="32"/>
      <c r="E36" s="9"/>
    </row>
    <row r="37" spans="1:5" ht="15.75" hidden="1">
      <c r="A37" s="33" t="s">
        <v>21</v>
      </c>
      <c r="B37" s="12" t="s">
        <v>17</v>
      </c>
      <c r="C37" s="10" t="s">
        <v>19</v>
      </c>
      <c r="D37" s="32"/>
      <c r="E37" s="9"/>
    </row>
    <row r="38" spans="1:5" ht="15.75" hidden="1">
      <c r="A38" s="33" t="s">
        <v>22</v>
      </c>
      <c r="B38" s="12" t="s">
        <v>17</v>
      </c>
      <c r="C38" s="10" t="s">
        <v>19</v>
      </c>
      <c r="D38" s="32"/>
      <c r="E38" s="9"/>
    </row>
    <row r="39" spans="1:5" ht="15.75" hidden="1">
      <c r="A39" s="33"/>
      <c r="B39" s="27"/>
      <c r="C39" s="10"/>
      <c r="D39" s="32"/>
      <c r="E39" s="9"/>
    </row>
    <row r="40" spans="1:9" ht="16.5" thickBot="1">
      <c r="A40" s="35" t="s">
        <v>153</v>
      </c>
      <c r="B40" s="36"/>
      <c r="C40" s="36"/>
      <c r="D40" s="148">
        <f>D7+D12+D14+D15+D16+D17+D18+D19</f>
        <v>7679448.040000001</v>
      </c>
      <c r="E40" s="9"/>
      <c r="F40" s="15"/>
      <c r="G40" s="15"/>
      <c r="I40" s="15"/>
    </row>
    <row r="41" spans="1:5" ht="15.75">
      <c r="A41" s="158"/>
      <c r="B41" s="158"/>
      <c r="C41" s="158"/>
      <c r="D41" s="9"/>
      <c r="E41" s="9"/>
    </row>
  </sheetData>
  <sheetProtection/>
  <mergeCells count="6">
    <mergeCell ref="A41:C41"/>
    <mergeCell ref="C1:D1"/>
    <mergeCell ref="D5:D6"/>
    <mergeCell ref="B5:C5"/>
    <mergeCell ref="A3:D3"/>
    <mergeCell ref="B2:D2"/>
  </mergeCells>
  <printOptions/>
  <pageMargins left="1.5748031496062993" right="0.1968503937007874" top="0.7874015748031497" bottom="0.3937007874015748" header="0.5118110236220472" footer="0.5118110236220472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58">
      <selection activeCell="A1" sqref="A1:D68"/>
    </sheetView>
  </sheetViews>
  <sheetFormatPr defaultColWidth="9.00390625" defaultRowHeight="12.75"/>
  <cols>
    <col min="1" max="1" width="71.875" style="0" customWidth="1"/>
    <col min="2" max="2" width="11.75390625" style="0" customWidth="1"/>
    <col min="3" max="3" width="29.75390625" style="0" customWidth="1"/>
    <col min="4" max="4" width="17.625" style="0" customWidth="1"/>
    <col min="6" max="6" width="14.75390625" style="0" customWidth="1"/>
    <col min="7" max="7" width="10.25390625" style="0" bestFit="1" customWidth="1"/>
  </cols>
  <sheetData>
    <row r="1" spans="1:4" ht="15">
      <c r="A1" s="5"/>
      <c r="B1" s="4"/>
      <c r="C1" s="153" t="s">
        <v>176</v>
      </c>
      <c r="D1" s="153"/>
    </row>
    <row r="2" spans="1:5" ht="64.5" customHeight="1">
      <c r="A2" s="6"/>
      <c r="B2" s="174" t="s">
        <v>211</v>
      </c>
      <c r="C2" s="157"/>
      <c r="D2" s="157"/>
      <c r="E2" s="4"/>
    </row>
    <row r="3" spans="1:4" ht="42" customHeight="1" thickBot="1">
      <c r="A3" s="154" t="s">
        <v>243</v>
      </c>
      <c r="B3" s="154"/>
      <c r="C3" s="154"/>
      <c r="D3" s="149"/>
    </row>
    <row r="4" spans="1:4" ht="13.5" hidden="1" thickBot="1">
      <c r="A4" s="43"/>
      <c r="B4" s="43"/>
      <c r="C4" s="43"/>
      <c r="D4" s="44"/>
    </row>
    <row r="5" spans="1:4" ht="16.5" thickBot="1">
      <c r="A5" s="168" t="s">
        <v>23</v>
      </c>
      <c r="B5" s="170" t="s">
        <v>74</v>
      </c>
      <c r="C5" s="171"/>
      <c r="D5" s="172" t="s">
        <v>103</v>
      </c>
    </row>
    <row r="6" spans="1:4" ht="53.25" customHeight="1" thickBot="1">
      <c r="A6" s="169"/>
      <c r="B6" s="45" t="s">
        <v>235</v>
      </c>
      <c r="C6" s="46" t="s">
        <v>75</v>
      </c>
      <c r="D6" s="173"/>
    </row>
    <row r="7" spans="1:6" ht="16.5" thickBot="1">
      <c r="A7" s="47" t="s">
        <v>24</v>
      </c>
      <c r="B7" s="48" t="s">
        <v>4</v>
      </c>
      <c r="C7" s="49" t="s">
        <v>77</v>
      </c>
      <c r="D7" s="50">
        <f>D8</f>
        <v>4794961.03</v>
      </c>
      <c r="F7" s="15"/>
    </row>
    <row r="8" spans="1:6" ht="15.75">
      <c r="A8" s="51" t="s">
        <v>85</v>
      </c>
      <c r="B8" s="52">
        <v>182</v>
      </c>
      <c r="C8" s="53" t="s">
        <v>76</v>
      </c>
      <c r="D8" s="54">
        <f>D9+D23+D28+D34+D47</f>
        <v>4794961.03</v>
      </c>
      <c r="F8" s="15"/>
    </row>
    <row r="9" spans="1:4" ht="15.75">
      <c r="A9" s="55" t="s">
        <v>25</v>
      </c>
      <c r="B9" s="56">
        <v>182</v>
      </c>
      <c r="C9" s="57" t="s">
        <v>78</v>
      </c>
      <c r="D9" s="58">
        <f>D10</f>
        <v>3409515.5799999996</v>
      </c>
    </row>
    <row r="10" spans="1:6" ht="15.75">
      <c r="A10" s="55" t="s">
        <v>26</v>
      </c>
      <c r="B10" s="56">
        <v>182</v>
      </c>
      <c r="C10" s="57" t="s">
        <v>79</v>
      </c>
      <c r="D10" s="90">
        <f>D12+D19+D17</f>
        <v>3409515.5799999996</v>
      </c>
      <c r="F10" s="15"/>
    </row>
    <row r="11" spans="1:4" ht="15.75">
      <c r="A11" s="60" t="s">
        <v>27</v>
      </c>
      <c r="B11" s="56">
        <v>182</v>
      </c>
      <c r="C11" s="61" t="s">
        <v>80</v>
      </c>
      <c r="D11" s="58"/>
    </row>
    <row r="12" spans="1:4" ht="26.25">
      <c r="A12" s="55" t="s">
        <v>28</v>
      </c>
      <c r="B12" s="56">
        <v>182</v>
      </c>
      <c r="C12" s="57" t="s">
        <v>81</v>
      </c>
      <c r="D12" s="62">
        <f>D13</f>
        <v>3408598.2399999998</v>
      </c>
    </row>
    <row r="13" spans="1:4" ht="65.25" customHeight="1">
      <c r="A13" s="60" t="s">
        <v>70</v>
      </c>
      <c r="B13" s="56">
        <v>182</v>
      </c>
      <c r="C13" s="61" t="s">
        <v>111</v>
      </c>
      <c r="D13" s="58">
        <f>D14+D15+D16</f>
        <v>3408598.2399999998</v>
      </c>
    </row>
    <row r="14" spans="1:4" ht="65.25" customHeight="1">
      <c r="A14" s="60" t="s">
        <v>70</v>
      </c>
      <c r="B14" s="56">
        <v>182</v>
      </c>
      <c r="C14" s="61" t="s">
        <v>110</v>
      </c>
      <c r="D14" s="58">
        <f>'[4]закл обор'!$D$19</f>
        <v>3381392.32</v>
      </c>
    </row>
    <row r="15" spans="1:4" ht="65.25" customHeight="1">
      <c r="A15" s="60" t="s">
        <v>125</v>
      </c>
      <c r="B15" s="56">
        <v>182</v>
      </c>
      <c r="C15" s="61" t="s">
        <v>124</v>
      </c>
      <c r="D15" s="58">
        <f>'[4]закл обор'!$D$20</f>
        <v>3067.57</v>
      </c>
    </row>
    <row r="16" spans="1:4" ht="65.25" customHeight="1">
      <c r="A16" s="60" t="s">
        <v>125</v>
      </c>
      <c r="B16" s="56">
        <v>182</v>
      </c>
      <c r="C16" s="61" t="s">
        <v>177</v>
      </c>
      <c r="D16" s="58">
        <f>'[4]закл обор'!$D$22</f>
        <v>24138.35</v>
      </c>
    </row>
    <row r="17" spans="1:4" ht="65.25" customHeight="1">
      <c r="A17" s="60" t="s">
        <v>123</v>
      </c>
      <c r="B17" s="56">
        <v>182</v>
      </c>
      <c r="C17" s="61" t="s">
        <v>126</v>
      </c>
      <c r="D17" s="58">
        <f>D18</f>
        <v>0</v>
      </c>
    </row>
    <row r="18" spans="1:4" ht="65.25" customHeight="1">
      <c r="A18" s="60" t="s">
        <v>123</v>
      </c>
      <c r="B18" s="56">
        <v>182</v>
      </c>
      <c r="C18" s="61" t="s">
        <v>122</v>
      </c>
      <c r="D18" s="58">
        <v>0</v>
      </c>
    </row>
    <row r="19" spans="1:4" ht="35.25" customHeight="1">
      <c r="A19" s="60" t="s">
        <v>113</v>
      </c>
      <c r="B19" s="56">
        <v>182</v>
      </c>
      <c r="C19" s="61" t="s">
        <v>112</v>
      </c>
      <c r="D19" s="58">
        <f>D20+D21+D22</f>
        <v>917.3399999999999</v>
      </c>
    </row>
    <row r="20" spans="1:4" ht="30" customHeight="1">
      <c r="A20" s="60" t="s">
        <v>113</v>
      </c>
      <c r="B20" s="56">
        <v>182</v>
      </c>
      <c r="C20" s="61" t="s">
        <v>114</v>
      </c>
      <c r="D20" s="58">
        <f>'[4]закл обор'!$D$25</f>
        <v>663.3</v>
      </c>
    </row>
    <row r="21" spans="1:4" ht="30" customHeight="1">
      <c r="A21" s="60" t="s">
        <v>113</v>
      </c>
      <c r="B21" s="56">
        <v>182</v>
      </c>
      <c r="C21" s="61" t="s">
        <v>127</v>
      </c>
      <c r="D21" s="58">
        <f>'[4]закл обор'!$D$26</f>
        <v>4.04</v>
      </c>
    </row>
    <row r="22" spans="1:4" ht="32.25" customHeight="1">
      <c r="A22" s="60" t="s">
        <v>113</v>
      </c>
      <c r="B22" s="56">
        <v>182</v>
      </c>
      <c r="C22" s="61" t="s">
        <v>115</v>
      </c>
      <c r="D22" s="58">
        <f>'[4]закл обор'!$D$27</f>
        <v>250</v>
      </c>
    </row>
    <row r="23" spans="1:4" ht="32.25" customHeight="1" thickBot="1">
      <c r="A23" s="63" t="s">
        <v>178</v>
      </c>
      <c r="B23" s="56">
        <v>100</v>
      </c>
      <c r="C23" s="57" t="s">
        <v>187</v>
      </c>
      <c r="D23" s="71">
        <f>SUM(D24:D27)</f>
        <v>1075042.92</v>
      </c>
    </row>
    <row r="24" spans="1:4" ht="69.75" customHeight="1" thickBot="1">
      <c r="A24" s="64" t="s">
        <v>179</v>
      </c>
      <c r="B24" s="56">
        <v>100</v>
      </c>
      <c r="C24" s="65" t="s">
        <v>183</v>
      </c>
      <c r="D24" s="58">
        <f>'[4]закл обор'!$D$30</f>
        <v>367513.23000000004</v>
      </c>
    </row>
    <row r="25" spans="1:4" ht="69.75" customHeight="1" thickBot="1">
      <c r="A25" s="66" t="s">
        <v>180</v>
      </c>
      <c r="B25" s="56">
        <v>100</v>
      </c>
      <c r="C25" s="67" t="s">
        <v>184</v>
      </c>
      <c r="D25" s="58">
        <f>'[4]закл обор'!$D$31</f>
        <v>5609.77</v>
      </c>
    </row>
    <row r="26" spans="1:4" ht="69.75" customHeight="1" thickBot="1">
      <c r="A26" s="66" t="s">
        <v>181</v>
      </c>
      <c r="B26" s="56">
        <v>100</v>
      </c>
      <c r="C26" s="67" t="s">
        <v>185</v>
      </c>
      <c r="D26" s="58">
        <f>'[4]закл обор'!$D$32</f>
        <v>756353.51</v>
      </c>
    </row>
    <row r="27" spans="1:4" ht="71.25" customHeight="1" thickBot="1">
      <c r="A27" s="66" t="s">
        <v>182</v>
      </c>
      <c r="B27" s="56">
        <v>100</v>
      </c>
      <c r="C27" s="67" t="s">
        <v>186</v>
      </c>
      <c r="D27" s="58">
        <f>'[4]закл обор'!$D$33</f>
        <v>-54433.590000000004</v>
      </c>
    </row>
    <row r="28" spans="1:4" ht="15.75">
      <c r="A28" s="68" t="s">
        <v>65</v>
      </c>
      <c r="B28" s="56">
        <v>182</v>
      </c>
      <c r="C28" s="61" t="s">
        <v>82</v>
      </c>
      <c r="D28" s="59">
        <f>D29+D30+D32+D33+D31</f>
        <v>10694.710000000001</v>
      </c>
    </row>
    <row r="29" spans="1:4" ht="15.75">
      <c r="A29" s="60" t="s">
        <v>66</v>
      </c>
      <c r="B29" s="56">
        <v>182</v>
      </c>
      <c r="C29" s="61" t="s">
        <v>83</v>
      </c>
      <c r="D29" s="58">
        <f>'[4]закл обор'!$D$35</f>
        <v>10236.45</v>
      </c>
    </row>
    <row r="30" spans="1:4" ht="15.75">
      <c r="A30" s="60" t="s">
        <v>91</v>
      </c>
      <c r="B30" s="56">
        <v>182</v>
      </c>
      <c r="C30" s="61" t="s">
        <v>128</v>
      </c>
      <c r="D30" s="58">
        <f>'[4]закл обор'!$D$36</f>
        <v>458.26</v>
      </c>
    </row>
    <row r="31" spans="1:4" ht="15.75">
      <c r="A31" s="60" t="s">
        <v>193</v>
      </c>
      <c r="B31" s="56">
        <v>182</v>
      </c>
      <c r="C31" s="61" t="s">
        <v>194</v>
      </c>
      <c r="D31" s="58">
        <v>0</v>
      </c>
    </row>
    <row r="32" spans="1:4" ht="15.75">
      <c r="A32" s="60" t="str">
        <f>'[1]доходы'!$B$42</f>
        <v>Единый сельскохоз.налог (за налог.пер., истекшие до 1 января 2011 года)</v>
      </c>
      <c r="B32" s="56">
        <v>182</v>
      </c>
      <c r="C32" s="61" t="s">
        <v>116</v>
      </c>
      <c r="D32" s="58">
        <v>0</v>
      </c>
    </row>
    <row r="33" spans="1:4" ht="15.75">
      <c r="A33" s="60" t="str">
        <f>'[1]доходы'!$B$43</f>
        <v>Единый сельскохоз.налог (за налог.пер., истекшие до 1 января 2011 года)</v>
      </c>
      <c r="B33" s="56">
        <v>182</v>
      </c>
      <c r="C33" s="61" t="s">
        <v>117</v>
      </c>
      <c r="D33" s="58">
        <v>0</v>
      </c>
    </row>
    <row r="34" spans="1:4" ht="15.75">
      <c r="A34" s="68" t="s">
        <v>29</v>
      </c>
      <c r="B34" s="56">
        <v>182</v>
      </c>
      <c r="C34" s="57" t="s">
        <v>84</v>
      </c>
      <c r="D34" s="69">
        <f>D35+D38</f>
        <v>289707.82</v>
      </c>
    </row>
    <row r="35" spans="1:4" ht="15.75">
      <c r="A35" s="60" t="s">
        <v>59</v>
      </c>
      <c r="B35" s="56">
        <v>182</v>
      </c>
      <c r="C35" s="61" t="s">
        <v>87</v>
      </c>
      <c r="D35" s="71">
        <f>D36+D37</f>
        <v>55017.13</v>
      </c>
    </row>
    <row r="36" spans="1:4" ht="26.25">
      <c r="A36" s="60" t="s">
        <v>58</v>
      </c>
      <c r="B36" s="56">
        <v>182</v>
      </c>
      <c r="C36" s="61" t="s">
        <v>88</v>
      </c>
      <c r="D36" s="58">
        <f>'[4]закл обор'!$D$44</f>
        <v>54710.68</v>
      </c>
    </row>
    <row r="37" spans="1:4" ht="39">
      <c r="A37" s="60" t="s">
        <v>92</v>
      </c>
      <c r="B37" s="56">
        <v>182</v>
      </c>
      <c r="C37" s="61" t="s">
        <v>195</v>
      </c>
      <c r="D37" s="58">
        <f>'[4]закл обор'!$D$45</f>
        <v>306.45</v>
      </c>
    </row>
    <row r="38" spans="1:4" ht="15.75">
      <c r="A38" s="55" t="s">
        <v>30</v>
      </c>
      <c r="B38" s="56">
        <v>182</v>
      </c>
      <c r="C38" s="57" t="s">
        <v>89</v>
      </c>
      <c r="D38" s="90">
        <f>D39+D43</f>
        <v>234690.69</v>
      </c>
    </row>
    <row r="39" spans="1:4" ht="26.25">
      <c r="A39" s="60" t="s">
        <v>60</v>
      </c>
      <c r="B39" s="56">
        <v>182</v>
      </c>
      <c r="C39" s="61" t="s">
        <v>90</v>
      </c>
      <c r="D39" s="58">
        <f>D40+D41+D42</f>
        <v>60821.23</v>
      </c>
    </row>
    <row r="40" spans="1:4" ht="39">
      <c r="A40" s="60" t="s">
        <v>61</v>
      </c>
      <c r="B40" s="56">
        <v>182</v>
      </c>
      <c r="C40" s="61" t="s">
        <v>197</v>
      </c>
      <c r="D40" s="58">
        <f>'[4]закл обор'!$D$54</f>
        <v>59786.33</v>
      </c>
    </row>
    <row r="41" spans="1:4" ht="39">
      <c r="A41" s="60" t="s">
        <v>61</v>
      </c>
      <c r="B41" s="56">
        <v>182</v>
      </c>
      <c r="C41" s="61" t="s">
        <v>198</v>
      </c>
      <c r="D41" s="58">
        <f>'[4]закл обор'!$D$55</f>
        <v>34.9</v>
      </c>
    </row>
    <row r="42" spans="1:4" ht="39">
      <c r="A42" s="60" t="s">
        <v>61</v>
      </c>
      <c r="B42" s="56">
        <v>182</v>
      </c>
      <c r="C42" s="61" t="s">
        <v>199</v>
      </c>
      <c r="D42" s="58">
        <f>'[4]закл обор'!$D$56</f>
        <v>1000</v>
      </c>
    </row>
    <row r="43" spans="1:4" ht="39">
      <c r="A43" s="70" t="s">
        <v>86</v>
      </c>
      <c r="B43" s="56">
        <v>182</v>
      </c>
      <c r="C43" s="61" t="s">
        <v>196</v>
      </c>
      <c r="D43" s="71">
        <f>D44+D45+D46</f>
        <v>173869.46</v>
      </c>
    </row>
    <row r="44" spans="1:4" ht="39">
      <c r="A44" s="70" t="s">
        <v>86</v>
      </c>
      <c r="B44" s="56">
        <v>182</v>
      </c>
      <c r="C44" s="61" t="s">
        <v>200</v>
      </c>
      <c r="D44" s="58">
        <f>'[4]закл обор'!$D$49</f>
        <v>171064.33</v>
      </c>
    </row>
    <row r="45" spans="1:4" ht="39">
      <c r="A45" s="70" t="s">
        <v>86</v>
      </c>
      <c r="B45" s="56">
        <v>182</v>
      </c>
      <c r="C45" s="61" t="s">
        <v>201</v>
      </c>
      <c r="D45" s="58">
        <f>'[4]закл обор'!$D$50</f>
        <v>2805.13</v>
      </c>
    </row>
    <row r="46" spans="1:4" ht="39">
      <c r="A46" s="70" t="s">
        <v>86</v>
      </c>
      <c r="B46" s="56">
        <v>182</v>
      </c>
      <c r="C46" s="61" t="s">
        <v>202</v>
      </c>
      <c r="D46" s="58">
        <v>0</v>
      </c>
    </row>
    <row r="47" spans="1:4" ht="15.75">
      <c r="A47" s="72" t="s">
        <v>214</v>
      </c>
      <c r="B47" s="56">
        <v>250</v>
      </c>
      <c r="C47" s="57" t="s">
        <v>217</v>
      </c>
      <c r="D47" s="62">
        <f>D48</f>
        <v>10000</v>
      </c>
    </row>
    <row r="48" spans="1:4" ht="51.75">
      <c r="A48" s="70" t="s">
        <v>213</v>
      </c>
      <c r="B48" s="56">
        <v>250</v>
      </c>
      <c r="C48" s="61" t="s">
        <v>216</v>
      </c>
      <c r="D48" s="58">
        <f>D49</f>
        <v>10000</v>
      </c>
    </row>
    <row r="49" spans="1:4" ht="39.75" thickBot="1">
      <c r="A49" s="73" t="s">
        <v>212</v>
      </c>
      <c r="B49" s="56">
        <v>250</v>
      </c>
      <c r="C49" s="61" t="s">
        <v>215</v>
      </c>
      <c r="D49" s="58">
        <f>'[4]закл обор'!$D$69</f>
        <v>10000</v>
      </c>
    </row>
    <row r="50" spans="1:7" ht="16.5" thickBot="1">
      <c r="A50" s="74" t="s">
        <v>31</v>
      </c>
      <c r="B50" s="75"/>
      <c r="C50" s="76"/>
      <c r="D50" s="50">
        <f>D7</f>
        <v>4794961.03</v>
      </c>
      <c r="F50" s="3"/>
      <c r="G50" s="22"/>
    </row>
    <row r="51" spans="1:4" ht="15.75">
      <c r="A51" s="77" t="s">
        <v>32</v>
      </c>
      <c r="B51" s="78" t="s">
        <v>218</v>
      </c>
      <c r="C51" s="53" t="s">
        <v>93</v>
      </c>
      <c r="D51" s="79">
        <f>D52+D60+D64+D66+D67</f>
        <v>3908300</v>
      </c>
    </row>
    <row r="52" spans="1:4" ht="15.75">
      <c r="A52" s="80" t="s">
        <v>33</v>
      </c>
      <c r="B52" s="78" t="s">
        <v>218</v>
      </c>
      <c r="C52" s="57" t="s">
        <v>94</v>
      </c>
      <c r="D52" s="69">
        <f>D53</f>
        <v>2503900</v>
      </c>
    </row>
    <row r="53" spans="1:4" ht="42" customHeight="1">
      <c r="A53" s="80" t="s">
        <v>34</v>
      </c>
      <c r="B53" s="78" t="s">
        <v>218</v>
      </c>
      <c r="C53" s="57" t="s">
        <v>95</v>
      </c>
      <c r="D53" s="69">
        <f>D54+D58</f>
        <v>2503900</v>
      </c>
    </row>
    <row r="54" spans="1:4" ht="26.25">
      <c r="A54" s="73" t="s">
        <v>35</v>
      </c>
      <c r="B54" s="78" t="s">
        <v>218</v>
      </c>
      <c r="C54" s="61" t="s">
        <v>96</v>
      </c>
      <c r="D54" s="81">
        <f>D56+D57</f>
        <v>1204700</v>
      </c>
    </row>
    <row r="55" spans="1:4" ht="15.75">
      <c r="A55" s="73" t="s">
        <v>67</v>
      </c>
      <c r="B55" s="78" t="s">
        <v>218</v>
      </c>
      <c r="C55" s="61" t="s">
        <v>96</v>
      </c>
      <c r="D55" s="81"/>
    </row>
    <row r="56" spans="1:4" ht="26.25">
      <c r="A56" s="73" t="s">
        <v>68</v>
      </c>
      <c r="B56" s="78" t="s">
        <v>218</v>
      </c>
      <c r="C56" s="61" t="s">
        <v>96</v>
      </c>
      <c r="D56" s="81">
        <f>'[4]закл обор'!$D$90</f>
        <v>1204700</v>
      </c>
    </row>
    <row r="57" spans="1:4" ht="26.25">
      <c r="A57" s="73" t="s">
        <v>69</v>
      </c>
      <c r="B57" s="78" t="s">
        <v>218</v>
      </c>
      <c r="C57" s="61" t="s">
        <v>96</v>
      </c>
      <c r="D57" s="81">
        <v>0</v>
      </c>
    </row>
    <row r="58" spans="1:4" ht="26.25">
      <c r="A58" s="80" t="s">
        <v>36</v>
      </c>
      <c r="B58" s="56"/>
      <c r="C58" s="57" t="s">
        <v>97</v>
      </c>
      <c r="D58" s="69">
        <f>'[4]закл обор'!$D$93</f>
        <v>1299200</v>
      </c>
    </row>
    <row r="59" spans="1:4" ht="15.75">
      <c r="A59" s="73" t="s">
        <v>36</v>
      </c>
      <c r="B59" s="78" t="s">
        <v>218</v>
      </c>
      <c r="C59" s="61" t="s">
        <v>98</v>
      </c>
      <c r="D59" s="81">
        <v>0</v>
      </c>
    </row>
    <row r="60" spans="1:4" ht="15.75">
      <c r="A60" s="80" t="s">
        <v>37</v>
      </c>
      <c r="B60" s="78" t="s">
        <v>218</v>
      </c>
      <c r="C60" s="57" t="s">
        <v>99</v>
      </c>
      <c r="D60" s="69">
        <f>D61+D63</f>
        <v>70000</v>
      </c>
    </row>
    <row r="61" spans="1:4" ht="39">
      <c r="A61" s="73" t="s">
        <v>62</v>
      </c>
      <c r="B61" s="78" t="s">
        <v>218</v>
      </c>
      <c r="C61" s="61" t="s">
        <v>100</v>
      </c>
      <c r="D61" s="81">
        <f>D62</f>
        <v>70000</v>
      </c>
    </row>
    <row r="62" spans="1:4" ht="39">
      <c r="A62" s="73" t="s">
        <v>62</v>
      </c>
      <c r="B62" s="78" t="s">
        <v>218</v>
      </c>
      <c r="C62" s="61" t="s">
        <v>101</v>
      </c>
      <c r="D62" s="81">
        <f>'[4]закл обор'!$D$108</f>
        <v>70000</v>
      </c>
    </row>
    <row r="63" spans="1:4" ht="27.75" customHeight="1">
      <c r="A63" s="73" t="str">
        <f>'[1]доходы'!$B$110</f>
        <v>Субвенции бюджетам поселений на выполнение передаваемых полномочий субъектов Российской Федерации</v>
      </c>
      <c r="B63" s="78" t="s">
        <v>218</v>
      </c>
      <c r="C63" s="61" t="s">
        <v>118</v>
      </c>
      <c r="D63" s="81">
        <v>0</v>
      </c>
    </row>
    <row r="64" spans="1:4" ht="15.75">
      <c r="A64" s="80" t="s">
        <v>43</v>
      </c>
      <c r="B64" s="78" t="s">
        <v>218</v>
      </c>
      <c r="C64" s="57" t="s">
        <v>99</v>
      </c>
      <c r="D64" s="69">
        <f>D65</f>
        <v>1334400</v>
      </c>
    </row>
    <row r="65" spans="1:4" ht="15.75">
      <c r="A65" s="73" t="s">
        <v>42</v>
      </c>
      <c r="B65" s="78" t="s">
        <v>218</v>
      </c>
      <c r="C65" s="61" t="s">
        <v>102</v>
      </c>
      <c r="D65" s="81">
        <f>'[4]закл обор'!$D$95</f>
        <v>1334400</v>
      </c>
    </row>
    <row r="66" spans="1:4" ht="51.75">
      <c r="A66" s="82" t="s">
        <v>203</v>
      </c>
      <c r="B66" s="78" t="s">
        <v>218</v>
      </c>
      <c r="C66" s="83" t="s">
        <v>204</v>
      </c>
      <c r="D66" s="84">
        <v>0</v>
      </c>
    </row>
    <row r="67" spans="1:4" ht="33" customHeight="1">
      <c r="A67" s="82" t="str">
        <f>'[1]доходы'!$B$118</f>
        <v>Возврат остатков субсидий, субвенций и иных межбюджетных трансфертов, имеющих целевое назначение, прошлых лет из бюджетов поселений</v>
      </c>
      <c r="B67" s="78" t="s">
        <v>218</v>
      </c>
      <c r="C67" s="85" t="s">
        <v>119</v>
      </c>
      <c r="D67" s="84">
        <v>0</v>
      </c>
    </row>
    <row r="68" spans="1:4" ht="13.5" thickBot="1">
      <c r="A68" s="86" t="s">
        <v>38</v>
      </c>
      <c r="B68" s="87"/>
      <c r="C68" s="88"/>
      <c r="D68" s="89">
        <f>D50+D51</f>
        <v>8703261.030000001</v>
      </c>
    </row>
    <row r="69" spans="1:4" ht="12.75">
      <c r="A69" s="7"/>
      <c r="B69" s="7"/>
      <c r="C69" s="7"/>
      <c r="D69" s="8"/>
    </row>
    <row r="70" spans="1:3" ht="15.75">
      <c r="A70" s="158"/>
      <c r="B70" s="158"/>
      <c r="C70" s="158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</sheetData>
  <sheetProtection/>
  <mergeCells count="7">
    <mergeCell ref="A70:C70"/>
    <mergeCell ref="C1:D1"/>
    <mergeCell ref="A5:A6"/>
    <mergeCell ref="B5:C5"/>
    <mergeCell ref="A3:D3"/>
    <mergeCell ref="D5:D6"/>
    <mergeCell ref="B2:D2"/>
  </mergeCells>
  <printOptions/>
  <pageMargins left="1.1811023622047245" right="0.1968503937007874" top="0.9055118110236221" bottom="0.984251968503937" header="0.5118110236220472" footer="0.7086614173228347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9"/>
  <sheetViews>
    <sheetView tabSelected="1" zoomScalePageLayoutView="0" workbookViewId="0" topLeftCell="A1">
      <selection activeCell="A2" sqref="A2:C20"/>
    </sheetView>
  </sheetViews>
  <sheetFormatPr defaultColWidth="9.00390625" defaultRowHeight="12.75"/>
  <cols>
    <col min="1" max="1" width="69.375" style="0" customWidth="1"/>
    <col min="2" max="2" width="34.125" style="0" customWidth="1"/>
    <col min="3" max="3" width="17.625" style="0" customWidth="1"/>
  </cols>
  <sheetData>
    <row r="2" spans="1:3" ht="15.75">
      <c r="A2" s="179" t="s">
        <v>245</v>
      </c>
      <c r="B2" s="180"/>
      <c r="C2" s="180"/>
    </row>
    <row r="3" spans="1:3" ht="78.75" customHeight="1">
      <c r="A3" s="38"/>
      <c r="B3" s="175" t="s">
        <v>240</v>
      </c>
      <c r="C3" s="175"/>
    </row>
    <row r="4" spans="1:3" ht="15">
      <c r="A4" s="176" t="s">
        <v>158</v>
      </c>
      <c r="B4" s="176"/>
      <c r="C4" s="176"/>
    </row>
    <row r="5" spans="1:3" ht="36" customHeight="1" thickBot="1">
      <c r="A5" s="177" t="s">
        <v>241</v>
      </c>
      <c r="B5" s="177"/>
      <c r="C5" s="177"/>
    </row>
    <row r="6" spans="1:3" ht="12.75" customHeight="1">
      <c r="A6" s="181" t="s">
        <v>71</v>
      </c>
      <c r="B6" s="181" t="s">
        <v>155</v>
      </c>
      <c r="C6" s="183" t="s">
        <v>159</v>
      </c>
    </row>
    <row r="7" spans="1:3" ht="13.5" thickBot="1">
      <c r="A7" s="182"/>
      <c r="B7" s="182"/>
      <c r="C7" s="184"/>
    </row>
    <row r="8" spans="1:3" ht="31.5" customHeight="1" thickBot="1">
      <c r="A8" s="143" t="s">
        <v>161</v>
      </c>
      <c r="B8" s="144" t="s">
        <v>160</v>
      </c>
      <c r="C8" s="145">
        <f>C13</f>
        <v>-1023812.9900000002</v>
      </c>
    </row>
    <row r="9" spans="1:3" ht="31.5" customHeight="1" thickBot="1">
      <c r="A9" s="143" t="s">
        <v>162</v>
      </c>
      <c r="B9" s="144" t="s">
        <v>163</v>
      </c>
      <c r="C9" s="146">
        <v>0</v>
      </c>
    </row>
    <row r="10" spans="1:3" ht="31.5" customHeight="1" thickBot="1">
      <c r="A10" s="143" t="s">
        <v>165</v>
      </c>
      <c r="B10" s="144" t="s">
        <v>164</v>
      </c>
      <c r="C10" s="146">
        <v>0</v>
      </c>
    </row>
    <row r="11" spans="1:3" ht="31.5" customHeight="1" thickBot="1">
      <c r="A11" s="143" t="s">
        <v>166</v>
      </c>
      <c r="B11" s="144" t="s">
        <v>169</v>
      </c>
      <c r="C11" s="146">
        <v>0</v>
      </c>
    </row>
    <row r="12" spans="1:3" ht="31.5" customHeight="1" thickBot="1">
      <c r="A12" s="143" t="s">
        <v>167</v>
      </c>
      <c r="B12" s="144" t="s">
        <v>168</v>
      </c>
      <c r="C12" s="146">
        <v>0</v>
      </c>
    </row>
    <row r="13" spans="1:3" ht="31.5" customHeight="1" thickBot="1">
      <c r="A13" s="143" t="s">
        <v>170</v>
      </c>
      <c r="B13" s="144" t="s">
        <v>171</v>
      </c>
      <c r="C13" s="145">
        <f>C16+C14</f>
        <v>-1023812.9900000002</v>
      </c>
    </row>
    <row r="14" spans="1:3" ht="31.5" customHeight="1" thickBot="1">
      <c r="A14" s="147" t="s">
        <v>175</v>
      </c>
      <c r="B14" s="144" t="s">
        <v>72</v>
      </c>
      <c r="C14" s="145">
        <f>-'доходы(Прил№1)'!D68</f>
        <v>-8703261.030000001</v>
      </c>
    </row>
    <row r="15" spans="1:3" ht="19.5" customHeight="1" thickBot="1">
      <c r="A15" s="147" t="s">
        <v>172</v>
      </c>
      <c r="B15" s="144" t="s">
        <v>173</v>
      </c>
      <c r="C15" s="145">
        <f>C14</f>
        <v>-8703261.030000001</v>
      </c>
    </row>
    <row r="16" spans="1:3" ht="19.5" customHeight="1" thickBot="1">
      <c r="A16" s="147" t="s">
        <v>156</v>
      </c>
      <c r="B16" s="144" t="s">
        <v>157</v>
      </c>
      <c r="C16" s="145">
        <f>C17</f>
        <v>7679448.040000001</v>
      </c>
    </row>
    <row r="17" spans="1:3" ht="16.5" customHeight="1" thickBot="1">
      <c r="A17" s="147" t="s">
        <v>73</v>
      </c>
      <c r="B17" s="144" t="s">
        <v>174</v>
      </c>
      <c r="C17" s="145">
        <f>'ведфункц(прил2)'!E110</f>
        <v>7679448.040000001</v>
      </c>
    </row>
    <row r="18" spans="1:3" ht="15">
      <c r="A18" s="91"/>
      <c r="B18" s="91"/>
      <c r="C18" s="91"/>
    </row>
    <row r="19" spans="1:3" ht="15">
      <c r="A19" s="178"/>
      <c r="B19" s="178"/>
      <c r="C19" s="178"/>
    </row>
  </sheetData>
  <sheetProtection/>
  <mergeCells count="8">
    <mergeCell ref="B3:C3"/>
    <mergeCell ref="A4:C4"/>
    <mergeCell ref="A5:C5"/>
    <mergeCell ref="A19:C19"/>
    <mergeCell ref="A2:C2"/>
    <mergeCell ref="A6:A7"/>
    <mergeCell ref="B6:B7"/>
    <mergeCell ref="C6:C7"/>
  </mergeCells>
  <printOptions/>
  <pageMargins left="0.7480314960629921" right="0.2755905511811024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Ruser</cp:lastModifiedBy>
  <cp:lastPrinted>2017-08-23T08:23:48Z</cp:lastPrinted>
  <dcterms:created xsi:type="dcterms:W3CDTF">2005-12-27T06:54:28Z</dcterms:created>
  <dcterms:modified xsi:type="dcterms:W3CDTF">2017-08-23T08:23:53Z</dcterms:modified>
  <cp:category/>
  <cp:version/>
  <cp:contentType/>
  <cp:contentStatus/>
</cp:coreProperties>
</file>