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480" windowHeight="9435" activeTab="1"/>
  </bookViews>
  <sheets>
    <sheet name="1" sheetId="1" r:id="rId1"/>
    <sheet name="2" sheetId="2" r:id="rId2"/>
    <sheet name="3" sheetId="3" r:id="rId3"/>
    <sheet name="XDO_METADATA" sheetId="4" state="hidden" r:id="rId4"/>
  </sheets>
  <definedNames>
    <definedName name="Text19">'3'!$F$13</definedName>
    <definedName name="XDO_?BUDGET_NAME?">'1'!$B$7</definedName>
    <definedName name="XDO_?DATA004_SEC1_LINES_010?">'1'!$E$21:$E$41</definedName>
    <definedName name="XDO_?DATA004_SEC1_LINES_010_ITOG?">'1'!$E$17</definedName>
    <definedName name="XDO_?DATA004_SEC2_LINES_200?">'2'!$H$17:$H$172</definedName>
    <definedName name="XDO_?DATA004_SEC2_LINES_200_ITOG?">'2'!$H$10</definedName>
    <definedName name="XDO_?DATA004_SEC2_LINES_450_ITOG?">'2'!$H$20:$H$178</definedName>
    <definedName name="XDO_?DATA004_SEC3_LINES_500_ITOG?">'3'!$E$6</definedName>
    <definedName name="XDO_?DATA004_SEC3_LINES_520?">'3'!$E$13</definedName>
    <definedName name="XDO_?DATA004_SEC3_LINES_520_ITOG?">'3'!$E$8:$E$9</definedName>
    <definedName name="XDO_?DATA004_SEC3_LINES_620?">'3'!$E$18</definedName>
    <definedName name="XDO_?DATA004_SEC3_LINES_620_ITOG?">'3'!$E$9:$E$14</definedName>
    <definedName name="XDO_?DATA004_SEC3_LINES_700_ITOG?">'3'!$E$10:$E$19</definedName>
    <definedName name="XDO_?DATA004_SEC3_LINES_710?">'3'!$E$12:$E$23</definedName>
    <definedName name="XDO_?DATA004_SEC3_LINES_710_ITOG?">'3'!$E$11:$E$21</definedName>
    <definedName name="XDO_?DATA004_SEC3_LINES_720?">'3'!$E$14:$E$26</definedName>
    <definedName name="XDO_?DATA004_SEC3_LINES_720_ITOG?">'3'!$E$13:$E$24</definedName>
    <definedName name="XDO_?DATA004_SEC3_LINES_800_ITOG?">'3'!$E$15:$E$27</definedName>
    <definedName name="XDO_?DATA004_SEC3_LINES_825_ITOG?">'3'!$E$16:$E$29</definedName>
    <definedName name="XDO_?DATA004_SEC3_LINES_826_ITOG?">'3'!$E$17:$E$31</definedName>
    <definedName name="XDO_?DATA005_SEC3_LINES_800_ITOG?">'3'!$F$15:$F$27</definedName>
    <definedName name="XDO_?DATA005_SEC3_LINES_825_ITOG?">'3'!$F$16:$F$29</definedName>
    <definedName name="XDO_?DATA005_SEC3_LINES_826_ITOG?">'3'!$F$17:$F$31</definedName>
    <definedName name="XDO_?DATA006_SEC1_LINES_010?">'1'!$F$21:$F$41</definedName>
    <definedName name="XDO_?DATA006_SEC1_LINES_010_ITOG?">'1'!$F$17</definedName>
    <definedName name="XDO_?DATA006_SEC2_LINES_450_ITOG?">'2'!$I$20:$I$178</definedName>
    <definedName name="XDO_?DATA006_SEC3_LINES_500_ITOG?">'3'!$F$6</definedName>
    <definedName name="XDO_?DATA006_SEC3_LINES_700_ITOG?">'3'!$F$10:$F$19</definedName>
    <definedName name="XDO_?DATA006_SEC3_LINES_710?">'3'!$F$12:$F$23</definedName>
    <definedName name="XDO_?DATA006_SEC3_LINES_710_ITOG?">'3'!$F$11:$F$21</definedName>
    <definedName name="XDO_?DATA006_SEC3_LINES_720?">'3'!$F$14:$F$26</definedName>
    <definedName name="XDO_?DATA006_SEC3_LINES_720_ITOG?">'3'!$F$13:$F$24</definedName>
    <definedName name="XDO_?DATA007_SEC1_LINES_010?">'1'!$G$21:$G$41</definedName>
    <definedName name="XDO_?DATA007_SEC1_LINES_010_ITOG?">'1'!$G$17</definedName>
    <definedName name="XDO_?DATA007_SEC2_LINES_200?">'2'!$J$17:$J$172</definedName>
    <definedName name="XDO_?DATA007_SEC2_LINES_200_ITOG?">'2'!$J$10</definedName>
    <definedName name="XDO_?DATA007_SEC2_LINES_450_ITOG?">'2'!$J$20:$J$178</definedName>
    <definedName name="XDO_?DATA007_SEC3_LINES_500_ITOG?">'3'!$G$6</definedName>
    <definedName name="XDO_?DATA007_SEC3_LINES_520?">'3'!$G$13</definedName>
    <definedName name="XDO_?DATA007_SEC3_LINES_520_ITOG?">'3'!$G$8:$G$9</definedName>
    <definedName name="XDO_?DATA007_SEC3_LINES_620?">'3'!$G$18</definedName>
    <definedName name="XDO_?DATA007_SEC3_LINES_620_ITOG?">'3'!$G$9:$G$14</definedName>
    <definedName name="XDO_?DATA007_SEC3_LINES_700_ITOG?">'3'!$G$10:$G$19</definedName>
    <definedName name="XDO_?DATA007_SEC3_LINES_710?">'3'!$G$12:$G$23</definedName>
    <definedName name="XDO_?DATA007_SEC3_LINES_710_ITOG?">'3'!$G$11:$G$21</definedName>
    <definedName name="XDO_?DATA007_SEC3_LINES_720?">'3'!$G$14:$G$26</definedName>
    <definedName name="XDO_?DATA007_SEC3_LINES_720_ITOG?">'3'!$G$13:$G$24</definedName>
    <definedName name="XDO_?DATA007_SEC3_LINES_800_ITOG?">'3'!$G$15:$G$27</definedName>
    <definedName name="XDO_?DATA007_SEC3_LINES_825_ITOG?">'3'!$G$16:$G$29</definedName>
    <definedName name="XDO_?DATA007_SEC3_LINES_826_ITOG?">'3'!$G$17:$G$31</definedName>
    <definedName name="XDO_?LINE_NAME_SEC1_LINES_010?">'1'!$A$21:$A$41</definedName>
    <definedName name="XDO_?LINE_NAME_SEC2_LINES_200?">'2'!$A$17:$A$172</definedName>
    <definedName name="XDO_?LINE_NAME_SEC3_LINES_520?">'3'!$A$13</definedName>
    <definedName name="XDO_?LINE_NAME_SEC3_LINES_620?">'3'!$A$18</definedName>
    <definedName name="XDO_?LINE_NAME_SEC3_LINES_710?">'3'!$A$12:$A$23</definedName>
    <definedName name="XDO_?LINE_NAME_SEC3_LINES_720?">'3'!$A$14:$A$26</definedName>
    <definedName name="XDO_?OKATO_CODE?">'1'!$G$8</definedName>
    <definedName name="XDO_?OKPO_CODE?">'1'!$G$5</definedName>
    <definedName name="XDO_?REPORT_DATE?">'1'!$G$3:$G$10</definedName>
    <definedName name="XDO_?REPORT_DATE_TEXT?">'1'!$B$3:$B$10</definedName>
    <definedName name="XDO_?S1_01?">'1'!$A$19:$A$20</definedName>
    <definedName name="XDO_?S1_02?">'1'!$C$19:$C$20</definedName>
    <definedName name="XDO_?S1_03?">'1'!$D$19:$D$20</definedName>
    <definedName name="XDO_?S1_04?">'1'!$E$19:$E$20</definedName>
    <definedName name="XDO_?S1_05?">'1'!$F$19:$F$20</definedName>
    <definedName name="XDO_?S1_06?">'1'!$G$19:$G$20</definedName>
    <definedName name="XDO_?S2_01?">'2'!$A$13:$A$14</definedName>
    <definedName name="XDO_?S2_02?">'2'!$C$13:$C$14</definedName>
    <definedName name="XDO_?S2_03?">'2'!$D$13:$D$14</definedName>
    <definedName name="XDO_?S2_04?">'2'!$E$13:$E$14</definedName>
    <definedName name="XDO_?S2_05?">'2'!$F$13:$F$14</definedName>
    <definedName name="XDO_?S2_06?">'2'!$G$13:$G$14</definedName>
    <definedName name="XDO_?S2_07?">'2'!$H$13:$H$14</definedName>
    <definedName name="XDO_?S2_09?">'2'!$J$13:$J$14</definedName>
    <definedName name="XDO_?S3_01?">'3'!$A$12</definedName>
    <definedName name="XDO_?S3_02?">'3'!$C$12</definedName>
    <definedName name="XDO_?S3_03?">'3'!$D$12</definedName>
    <definedName name="XDO_?S3_04?">'3'!$E$12</definedName>
    <definedName name="XDO_?S3_06?">'3'!$G$12</definedName>
    <definedName name="XDO_?S4_01?">'3'!$A$17</definedName>
    <definedName name="XDO_?S4_02?">'3'!$C$17</definedName>
    <definedName name="XDO_?S4_03?">'3'!$D$17</definedName>
    <definedName name="XDO_?S4_04?">'3'!$E$17</definedName>
    <definedName name="XDO_?S4_06?">'3'!$G$17</definedName>
    <definedName name="XDO_?SEGMENT2_SEC1_LINES_010?">'1'!$C$21:$C$41</definedName>
    <definedName name="XDO_?SEGMENT2_SEC2_LINES_200?">'2'!$C$17:$C$172</definedName>
    <definedName name="XDO_?SEGMENT2_SEC3_LINES_520?">'3'!$C$13</definedName>
    <definedName name="XDO_?SEGMENT2_SEC3_LINES_620?">'3'!$C$18</definedName>
    <definedName name="XDO_?SEGMENT2_SEC3_LINES_710?">'3'!$C$12:$C$23</definedName>
    <definedName name="XDO_?SEGMENT2_SEC3_LINES_720?">'3'!$C$14:$C$26</definedName>
    <definedName name="XDO_?SEGMENT3_SEC1_LINES_010?">'1'!$D$21:$D$41</definedName>
    <definedName name="XDO_?SEGMENT3_SEC2_LINES_200?">'2'!$D$17:$D$172</definedName>
    <definedName name="XDO_?SEGMENT3_SEC3_LINES_520?">'3'!$D$13</definedName>
    <definedName name="XDO_?SEGMENT3_SEC3_LINES_620?">'3'!$D$18</definedName>
    <definedName name="XDO_?SEGMENT3_SEC3_LINES_710?">'3'!$D$12:$D$23</definedName>
    <definedName name="XDO_?SEGMENT3_SEC3_LINES_720?">'3'!$D$14:$D$26</definedName>
    <definedName name="XDO_?SEGMENT4_SEC2_LINES_200?">'2'!$E$17:$E$172</definedName>
    <definedName name="XDO_?SEGMENT5_SEC2_LINES_200?">'2'!$F$17:$F$172</definedName>
    <definedName name="XDO_?SEGMENT6_SEC2_LINES_200?">'2'!$G$17:$G$172</definedName>
    <definedName name="XDO_?SIGNATURE_ATTRIBUTE2?">'3'!$F$28:$F$34</definedName>
    <definedName name="XDO_?SIGNATURE_ATTRIBUTE30?">'3'!$B$40</definedName>
    <definedName name="XDO_?SIGNATURE_ATTRIBUTE31?">'3'!$F$40</definedName>
    <definedName name="XDO_?SIGNATURE_ATTRIBUTE4?">'3'!$A$42</definedName>
    <definedName name="XDO_?SIGNATURE_ATTRIBUTE6?">'3'!$F$37</definedName>
    <definedName name="XDO_?SOURCE_NAME?">'1'!$B$4</definedName>
    <definedName name="XDO_GROUP_?HEADER?">'1'!$A$3:$G$10</definedName>
    <definedName name="XDO_GROUP_?HEADER_SIGN?">'3'!$A$19:$G$28</definedName>
    <definedName name="XDO_GROUP_?S1_1IF?">'1'!#REF!</definedName>
    <definedName name="XDO_GROUP_?S1_2IF?">'1'!$A$41:$G$41</definedName>
    <definedName name="XDO_GROUP_?S2_1IF?">'2'!#REF!</definedName>
    <definedName name="XDO_GROUP_?S2_2IF?">'2'!$A$172:$J$172</definedName>
    <definedName name="XDO_GROUP_?S3_1IF?">'3'!$A$11:$G$12</definedName>
    <definedName name="XDO_GROUP_?S3_2IF?">'3'!$A$13:$G$13</definedName>
    <definedName name="XDO_GROUP_?S4_1IF?">'3'!$A$16:$G$17</definedName>
    <definedName name="XDO_GROUP_?S4_2IF?">'3'!$A$18:$G$18</definedName>
    <definedName name="XDO_GROUP_?SEC1_LINES_010?">'1'!#REF!</definedName>
    <definedName name="XDO_GROUP_?SEC1_LINES_010_ITOG?">'1'!$A$17:$G$17</definedName>
    <definedName name="XDO_GROUP_?SEC1_LINES_010_ITOG_EMPTY?">'1'!#REF!</definedName>
    <definedName name="XDO_GROUP_?SEC1_LINES_010_ZERO?">'1'!#REF!</definedName>
    <definedName name="XDO_GROUP_?SEC1_LINES_020_ZERO?">'2'!#REF!</definedName>
    <definedName name="XDO_GROUP_?SEC2_LINES_200?">'2'!#REF!</definedName>
    <definedName name="XDO_GROUP_?SEC2_LINES_200_ITOG?">'2'!$A$10:$J$10</definedName>
    <definedName name="XDO_GROUP_?SEC2_LINES_200_ITOG_EMPTY?">'2'!#REF!</definedName>
    <definedName name="XDO_GROUP_?SEC2_LINES_450_ITOG?">'2'!$A$178:$J$178</definedName>
    <definedName name="XDO_GROUP_?SEC2_LINES_450_ITOG_EMPTY?">'2'!#REF!</definedName>
    <definedName name="XDO_GROUP_?SEC3_LINES_500_ITOG?">'3'!$A$6:$G$6</definedName>
    <definedName name="XDO_GROUP_?SEC3_LINES_500_ITOG_EMPTY?">'3'!#REF!</definedName>
    <definedName name="XDO_GROUP_?SEC3_LINES_520?">'3'!#REF!</definedName>
    <definedName name="XDO_GROUP_?SEC3_LINES_520_ITOG?">'3'!$A$8:$G$8</definedName>
    <definedName name="XDO_GROUP_?SEC3_LINES_520_ITOG_EMPTY?">'3'!#REF!</definedName>
    <definedName name="XDO_GROUP_?SEC3_LINES_620?">'3'!#REF!</definedName>
    <definedName name="XDO_GROUP_?SEC3_LINES_620_ITOG?">'3'!$A$9:$G$9</definedName>
    <definedName name="XDO_GROUP_?SEC3_LINES_620_ITOG_EMPTY?">'3'!#REF!</definedName>
    <definedName name="XDO_GROUP_?SEC3_LINES_700_ITOG?">'3'!$A$10:$G$10</definedName>
    <definedName name="XDO_GROUP_?SEC3_LINES_700_ITOG_EMPTY?">'3'!#REF!</definedName>
    <definedName name="XDO_GROUP_?SEC3_LINES_710?">'3'!$A$12:$G$12</definedName>
    <definedName name="XDO_GROUP_?SEC3_LINES_710_ITOG?">'3'!$A$11:$G$11</definedName>
    <definedName name="XDO_GROUP_?SEC3_LINES_710_ITOG_EMPTY?">'3'!#REF!</definedName>
    <definedName name="XDO_GROUP_?SEC3_LINES_720?">'3'!$A$14:$G$14</definedName>
    <definedName name="XDO_GROUP_?SEC3_LINES_720_ITOG?">'3'!$A$13:$G$13</definedName>
    <definedName name="XDO_GROUP_?SEC3_LINES_720_ITOG_EMPTY?">'3'!#REF!</definedName>
    <definedName name="XDO_GROUP_?SEC3_LINES_800_ITOG?">'3'!$A$15:$G$15</definedName>
    <definedName name="XDO_GROUP_?SEC3_LINES_800_ITOG_EMPTY?">'3'!#REF!</definedName>
    <definedName name="XDO_GROUP_?SEC3_LINES_825_ITOG?">'3'!$A$16:$G$16</definedName>
    <definedName name="XDO_GROUP_?SEC3_LINES_825_ITOG_EMPTY?">'3'!#REF!</definedName>
    <definedName name="XDO_GROUP_?SEC3_LINES_826_ITOG?">'3'!$A$17:$G$17</definedName>
    <definedName name="XDO_GROUP_?SEC3_LINES_826_ITOG_EMPTY?">'3'!#REF!</definedName>
    <definedName name="ТекстовоеПоле20">'3'!$F$20</definedName>
  </definedNames>
  <calcPr fullCalcOnLoad="1" refMode="R1C1"/>
</workbook>
</file>

<file path=xl/sharedStrings.xml><?xml version="1.0" encoding="utf-8"?>
<sst xmlns="http://schemas.openxmlformats.org/spreadsheetml/2006/main" count="1149" uniqueCount="507">
  <si>
    <t>ОТЧЕТ ПО ПОСТУПЛЕНИЯМ И ВЫБЫТИЯМ</t>
  </si>
  <si>
    <t>КОДЫ</t>
  </si>
  <si>
    <t>Форма по ОКУД</t>
  </si>
  <si>
    <t>0503151</t>
  </si>
  <si>
    <t xml:space="preserve"> на 01 декабря 2014 г.</t>
  </si>
  <si>
    <t>Дата</t>
  </si>
  <si>
    <t xml:space="preserve"> 01.12.2014</t>
  </si>
  <si>
    <t>Наименование органа, осуществляющего</t>
  </si>
  <si>
    <t>Управление Федерального казначейства по Иркутской области</t>
  </si>
  <si>
    <t>кассовое обслуживание исполнения </t>
  </si>
  <si>
    <t>по ОКПО</t>
  </si>
  <si>
    <t>бюджета</t>
  </si>
  <si>
    <t xml:space="preserve">Глава по БК </t>
  </si>
  <si>
    <t>Наименование бюджета</t>
  </si>
  <si>
    <t>Финансовый отдел администрации муниципального образования "Гаханское"</t>
  </si>
  <si>
    <t>(публично – правового образования) </t>
  </si>
  <si>
    <t>по ОКТМО</t>
  </si>
  <si>
    <t>25000000</t>
  </si>
  <si>
    <t>Периодичность: месячная</t>
  </si>
  <si>
    <t>Единица измерения: руб.</t>
  </si>
  <si>
    <t>по ОКЕИ</t>
  </si>
  <si>
    <t>1. ПОСТУПЛЕНИЯ</t>
  </si>
  <si>
    <t>Наименование показателя</t>
  </si>
  <si>
    <t>Код строки</t>
  </si>
  <si>
    <t>Код дохода
по бюджетной классификации</t>
  </si>
  <si>
    <t xml:space="preserve">Бюджетная
деятельность </t>
  </si>
  <si>
    <t xml:space="preserve">Средства  
во временном
распоряжении </t>
  </si>
  <si>
    <t>Итого</t>
  </si>
  <si>
    <t>Поступления по доходам - всего</t>
  </si>
  <si>
    <t>010</t>
  </si>
  <si>
    <t>x</t>
  </si>
  <si>
    <t>в том числе:</t>
  </si>
  <si>
    <t>Дотации бюджетам поселений на выравнивание бюджетной обеспеченности</t>
  </si>
  <si>
    <t>030</t>
  </si>
  <si>
    <t xml:space="preserve"> 20201001100000151</t>
  </si>
  <si>
    <t>Прочие субсидии бюджетам поселений</t>
  </si>
  <si>
    <t xml:space="preserve"> 20202999100000151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</si>
  <si>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</si>
  <si>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20203015100000151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</si>
  <si>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</si>
  <si>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</si>
  <si>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 xml:space="preserve">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</si>
  <si>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</si>
  <si>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</si>
  <si>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</si>
  <si>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</si>
  <si>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</si>
  <si>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</si>
  <si>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</si>
  <si>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</si>
  <si>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 xml:space="preserve">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</si>
  <si>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</si>
  <si>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</si>
  <si>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</si>
  <si>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</si>
  <si>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</si>
  <si>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 xml:space="preserve"> 10102030012000110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</si>
  <si>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</si>
  <si>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</si>
  <si>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</si>
  <si>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10503010011000110</t>
  </si>
  <si>
    <t>Единый сельскохозяйственный налог (пени и проценты по соответствующему платежу)</t>
  </si>
  <si>
    <t xml:space="preserve"> 10503010012000110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</si>
  <si>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</si>
  <si>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10503010013000110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</si>
  <si>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</si>
  <si>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</si>
  <si>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</si>
  <si>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 xml:space="preserve"> 10601030102000110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</si>
  <si>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</si>
  <si>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10606013101000110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</si>
  <si>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</si>
  <si>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 xml:space="preserve"> 10606013102000110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</si>
  <si>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</si>
  <si>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10606023101000110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</si>
  <si>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</si>
  <si>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 xml:space="preserve"> 10606023102000110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</si>
  <si>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</si>
  <si>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 xml:space="preserve"> 10606023103000110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</si>
  <si>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</si>
  <si>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</t>
  </si>
  <si>
    <t xml:space="preserve"> 11105013100000120</t>
  </si>
  <si>
    <t>Выбытия на расходы - всего</t>
  </si>
  <si>
    <t>200</t>
  </si>
  <si>
    <t>Заработная плата</t>
  </si>
  <si>
    <t>250</t>
  </si>
  <si>
    <t>0102</t>
  </si>
  <si>
    <t>0020300</t>
  </si>
  <si>
    <t>121</t>
  </si>
  <si>
    <t>211</t>
  </si>
  <si>
    <t>Начисления на выплаты по оплате труда</t>
  </si>
  <si>
    <t>213</t>
  </si>
  <si>
    <t>0104</t>
  </si>
  <si>
    <t>0020400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</si>
  <si>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</si>
  <si>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</si>
  <si>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</si>
  <si>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</si>
  <si>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</si>
  <si>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</si>
  <si>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</si>
  <si>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</si>
  <si>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</si>
  <si>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</si>
  <si>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</si>
  <si>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Коммунальные услуги</t>
  </si>
  <si>
    <t>244</t>
  </si>
  <si>
    <t>223</t>
  </si>
  <si>
    <t>Прочие расходы</t>
  </si>
  <si>
    <t>290</t>
  </si>
  <si>
    <t>852</t>
  </si>
  <si>
    <t>0203</t>
  </si>
  <si>
    <t>Транспортные услуги</t>
  </si>
  <si>
    <t>222</t>
  </si>
  <si>
    <t>0409</t>
  </si>
  <si>
    <t>7950001</t>
  </si>
  <si>
    <t>0503</t>
  </si>
  <si>
    <t>6000100</t>
  </si>
  <si>
    <t>6000500</t>
  </si>
  <si>
    <t>6000501</t>
  </si>
  <si>
    <t>0801</t>
  </si>
  <si>
    <t>4409900</t>
  </si>
  <si>
    <t>241</t>
  </si>
  <si>
    <t>4429900</t>
  </si>
  <si>
    <t>0804</t>
  </si>
  <si>
    <t>4529900</t>
  </si>
  <si>
    <t>1102</t>
  </si>
  <si>
    <t>5129700</t>
  </si>
  <si>
    <t>Перечисления другим бюджетам бюджетной системы Российской Федерации</t>
  </si>
  <si>
    <t>1403</t>
  </si>
  <si>
    <t>5210600</t>
  </si>
  <si>
    <t>540</t>
  </si>
  <si>
    <t>251</t>
  </si>
  <si>
    <t>Форма 0503151 с.3</t>
  </si>
  <si>
    <t>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</si>
  <si>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</si>
  <si>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Бюджетная
деятельность</t>
  </si>
  <si>
    <t>Средства  
во временном
распоряжении</t>
  </si>
  <si>
    <t>Источники финансирования дефицита - всего</t>
  </si>
  <si>
    <t>500</t>
  </si>
  <si>
    <t>источники внутреннего финансирования</t>
  </si>
  <si>
    <t>520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</si>
  <si>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</si>
  <si>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</si>
  <si>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</si>
  <si>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</si>
  <si>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</si>
  <si>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</si>
  <si>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</si>
  <si>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</si>
  <si>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</si>
  <si>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</si>
  <si>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</si>
  <si>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01050201100000610</t>
  </si>
  <si>
    <t>Изменение остатков по внутренним расчетам(стр. 825 + стр. 826)</t>
  </si>
  <si>
    <t>800</t>
  </si>
  <si>
    <t>увеличение остатков по внутренним расчетам(030800000, 030900000)</t>
  </si>
  <si>
    <t>825</t>
  </si>
  <si>
    <t>уменьшение остатков по внутренним расчетам(021100000, 021200000)</t>
  </si>
  <si>
    <t>826</t>
  </si>
  <si>
    <t>Руководитель</t>
  </si>
  <si>
    <t>Макрицкая Зоя Анатольевна</t>
  </si>
  <si>
    <t>(подпись)</t>
  </si>
  <si>
    <t>(расшифровка подписи)</t>
  </si>
  <si>
    <t>Главный бухгалтер</t>
  </si>
  <si>
    <t>Моисеева Надежда Ивановна</t>
  </si>
  <si>
    <t>Ответственный исполнитель</t>
  </si>
  <si>
    <t>Кухлевская Ирина Владимировна</t>
  </si>
  <si>
    <t>(телефон)</t>
  </si>
  <si>
    <t xml:space="preserve"> "04" декабря 2014г</t>
  </si>
  <si>
    <t>BI Publisher Version</t>
  </si>
  <si>
    <t>XDO 6.0</t>
  </si>
  <si>
    <t>Version</t>
  </si>
  <si>
    <t>Template Code</t>
  </si>
  <si>
    <t>0503151-3.xls</t>
  </si>
  <si>
    <t>Last Modified Date:</t>
  </si>
  <si>
    <t>Last Modified By:</t>
  </si>
  <si>
    <t>Gavrilov Anatoly</t>
  </si>
  <si>
    <t>Data Constraints:</t>
  </si>
  <si>
    <t>XDO_GROUP_?HEADER?</t>
  </si>
  <si>
    <t>&lt;xsl:for-each select=".//HEADER"&gt;</t>
  </si>
  <si>
    <t>&lt;/xsl:for-each&gt;</t>
  </si>
  <si>
    <t>XDO_?REPORT_DATE?</t>
  </si>
  <si>
    <t>&lt;?concat(' ',substring(.//REPORT_DATE, 9, 2),'.',substring(.//REPORT_DATE, 6, 2),'.',substring(.//REPORT_DATE, 1, 4))?&gt;</t>
  </si>
  <si>
    <t>XDO_?SOURCE_CODE?</t>
  </si>
  <si>
    <t>&lt;?.//SOURCE_CODE?&gt;</t>
  </si>
  <si>
    <t>XDO_?OKPO_CODE?</t>
  </si>
  <si>
    <t>&lt;?.//OKPO_CODE?&gt;</t>
  </si>
  <si>
    <t>XDO_?SOURCE_NAME?</t>
  </si>
  <si>
    <t>&lt;?.//SOURCE_NAME?&gt;</t>
  </si>
  <si>
    <t>XDO_?REPORT_DATE_TEXT?</t>
  </si>
  <si>
    <t>&lt;?concat(' ','на 01 ',.//REPORT_DATE_TEXT,' ',substring(.//REPORT_DATE, 1, 4),' г.')?&gt;</t>
  </si>
  <si>
    <t>XDO_?PPP_CODE?</t>
  </si>
  <si>
    <t>&lt;?.//PPP_CODE?&gt;</t>
  </si>
  <si>
    <t>XDO_?BUDGET_NAME?</t>
  </si>
  <si>
    <t>&lt;?.//BUDGET_NAME?&gt;</t>
  </si>
  <si>
    <t>XDO_?OKATO_CODE?</t>
  </si>
  <si>
    <t>&lt;?.//OKATO_CODE?&gt;</t>
  </si>
  <si>
    <t>XDO_GROUP_?SEC1_LINES_010_ITOG?</t>
  </si>
  <si>
    <t>&lt;xsl:for-each select=".//SECTION_1"&gt;
&lt;xsl:for-each select=".//LINE[SEGMENT1='010' and SEGMENT2='***']"&gt;</t>
  </si>
  <si>
    <t>&lt;/xsl:for-each&gt;
&lt;/xsl:for-each&gt;</t>
  </si>
  <si>
    <t>XDO_?DATA004_SEC1_LINES_010_ITOG?</t>
  </si>
  <si>
    <t>&lt;?.//DATA004?&gt;</t>
  </si>
  <si>
    <t>XDO_?DATA006_SEC1_LINES_010_ITOG?</t>
  </si>
  <si>
    <t>&lt;?.//DATA005?&gt;</t>
  </si>
  <si>
    <t>XDO_?DATA007_SEC1_LINES_010_ITOG?</t>
  </si>
  <si>
    <t>&lt;?.//DATA006?&gt;</t>
  </si>
  <si>
    <t>XDO_GROUP_?SEC1_LINES_010_ITOG_EMPTY?</t>
  </si>
  <si>
    <t>&lt;xsl:for-each select=".//SECTION_1"&gt;
&lt;xsl:if test="count(.//LINE[SEGMENT1='010' and SEGMENT2='***'])=0"&gt;</t>
  </si>
  <si>
    <t xml:space="preserve">&lt;/xsl:if&gt;
&lt;/xsl:for-each&gt; </t>
  </si>
  <si>
    <t>XDO_GROUP_?SEC1_LINES_010?</t>
  </si>
  <si>
    <t>&lt;xsl:for-each select=".//SECTION_1"&gt;
&lt;xsl:for-each select=".//LINE[SEGMENT1='010'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</si>
  <si>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XDO_GROUP_?SEC1_LINES_010_ZERO?</t>
  </si>
  <si>
    <t>&lt;xsl:for-each select=".//LINE[1=0]"&gt;</t>
  </si>
  <si>
    <t>XDO_GROUP_?SEC1_LINES_020_ZERO?</t>
  </si>
  <si>
    <t>XDO_?DATA004_SEC1_LINES_010?</t>
  </si>
  <si>
    <t>XDO_?DATA006_SEC1_LINES_010?</t>
  </si>
  <si>
    <t>XDO_?DATA007_SEC1_LINES_010?</t>
  </si>
  <si>
    <t>XDO_?SEGMENT2_SEC1_LINES_010?</t>
  </si>
  <si>
    <t>&lt;?.//SEGMENT2?&gt;</t>
  </si>
  <si>
    <t>XDO_?SEGMENT3_SEC1_LINES_010?</t>
  </si>
  <si>
    <t>&lt;?concat(' ',.//SEGMENT3,.//SEGMENT4,.//SEGMENT5)?&gt;</t>
  </si>
  <si>
    <t>XDO_?LINE_NAME_SEC1_LINES_010?</t>
  </si>
  <si>
    <t>&lt;?.//LINE_NAME?&gt;</t>
  </si>
  <si>
    <t>XDO_?S1_04?</t>
  </si>
  <si>
    <t>XDO_?S1_05?</t>
  </si>
  <si>
    <t>XDO_?S1_06?</t>
  </si>
  <si>
    <t>XDO_?S1_02?</t>
  </si>
  <si>
    <t>XDO_?S1_03?</t>
  </si>
  <si>
    <t>XDO_?S1_01?</t>
  </si>
  <si>
    <t>XDO_GROUP_?S1_1IF?</t>
  </si>
  <si>
    <t>&lt;xsl:if test="position() = 1"&gt;</t>
  </si>
  <si>
    <t>&lt;/xsl:if&gt;</t>
  </si>
  <si>
    <t>XDO_GROUP_?S1_2IF?</t>
  </si>
  <si>
    <t>&lt;xsl:if test="position() &gt; 1"&gt;</t>
  </si>
  <si>
    <t>XDO_GROUP_?SEC2_LINES_200_ITOG?</t>
  </si>
  <si>
    <t>&lt;xsl:for-each select=".//SECTION_2"&gt;
&lt;xsl:for-each select=".//LINE[SEGMENT1='200' and SEGMENT2='***']"&gt;</t>
  </si>
  <si>
    <t>XDO_?DATA004_SEC2_LINES_200_ITOG?</t>
  </si>
  <si>
    <t>XDO_?DATA007_SEC2_LINES_200_ITOG?</t>
  </si>
  <si>
    <t>XDO_GROUP_?SEC2_LINES_200_ITOG_EMPTY?</t>
  </si>
  <si>
    <t>&lt;xsl:for-each select=".//SECTION_2"&gt;
&lt;xsl:if test="count(.//LINE[SEGMENT1='200' and SEGMENT2='***'])=0"&gt;</t>
  </si>
  <si>
    <t>XDO_GROUP_?SEC2_LINES_200?</t>
  </si>
  <si>
    <t>&lt;xsl:for-each select=".//SECTION_2"&gt;
&lt;xsl:for-each select=".//LINE[SEGMENT1='200'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</si>
  <si>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XDO_?DATA004_SEC2_LINES_200?</t>
  </si>
  <si>
    <t>XDO_?DATA007_SEC2_LINES_200?</t>
  </si>
  <si>
    <t>XDO_?SEGMENT2_SEC2_LINES_200?</t>
  </si>
  <si>
    <t>XDO_?SEGMENT3_SEC2_LINES_200?</t>
  </si>
  <si>
    <t>&lt;?.//SEGMENT3?&gt;</t>
  </si>
  <si>
    <t>XDO_?SEGMENT4_SEC2_LINES_200?</t>
  </si>
  <si>
    <t>&lt;?.//SEGMENT4?&gt;</t>
  </si>
  <si>
    <t>XDO_?SEGMENT5_SEC2_LINES_200?</t>
  </si>
  <si>
    <t>&lt;?.//SEGMENT5?&gt;</t>
  </si>
  <si>
    <t>XDO_?SEGMENT6_SEC2_LINES_200?</t>
  </si>
  <si>
    <t>&lt;?.//SEGMENT6?&gt;</t>
  </si>
  <si>
    <t>XDO_?LINE_NAME_SEC2_LINES_200?</t>
  </si>
  <si>
    <t>XDO_?S2_07?</t>
  </si>
  <si>
    <t>XDO_?S2_09?</t>
  </si>
  <si>
    <t>XDO_?S2_02?</t>
  </si>
  <si>
    <t>XDO_?S2_03?</t>
  </si>
  <si>
    <t>XDO_?S2_04?</t>
  </si>
  <si>
    <t>XDO_?S2_05?</t>
  </si>
  <si>
    <t>XDO_?S2_06?</t>
  </si>
  <si>
    <t>XDO_?S2_01?</t>
  </si>
  <si>
    <t>XDO_GROUP_?S2_1IF?</t>
  </si>
  <si>
    <t>XDO_GROUP_?S2_2IF?</t>
  </si>
  <si>
    <t>XDO_GROUP_?SEC2_LINES_450_ITOG?</t>
  </si>
  <si>
    <t>&lt;xsl:for-each select=".//SECTION_2"&gt;
&lt;xsl:for-each select=".//LINE[SEGMENT1='450' and SEGMENT2='***']"&gt;</t>
  </si>
  <si>
    <t>XDO_?DATA004_SEC2_LINES_450_ITOG?</t>
  </si>
  <si>
    <t>XDO_?DATA006_SEC2_LINES_450_ITOG?</t>
  </si>
  <si>
    <t>XDO_?DATA007_SEC2_LINES_450_ITOG?</t>
  </si>
  <si>
    <t>XDO_GROUP_?SEC2_LINES_450_ITOG_EMPTY?</t>
  </si>
  <si>
    <t>&lt;xsl:for-each select=".//SECTION_2"&gt;
&lt;xsl:if test="count(.//LINE[SEGMENT1='450' and SEGMENT2='***'])=0"&gt;</t>
  </si>
  <si>
    <t>XDO_GROUP_?SEC3_LINES_500_ITOG?</t>
  </si>
  <si>
    <t>&lt;xsl:for-each select=".//SECTION_3"&gt;
&lt;xsl:for-each select=".//LINE[SEGMENT1='500' and SEGMENT2='***']"&gt;</t>
  </si>
  <si>
    <t>XDO_?DATA004_SEC3_LINES_500_ITOG?</t>
  </si>
  <si>
    <t>XDO_?DATA006_SEC3_LINES_500_ITOG?</t>
  </si>
  <si>
    <t>XDO_?DATA007_SEC3_LINES_500_ITOG?</t>
  </si>
  <si>
    <t>XDO_GROUP_?SEC3_LINES_500_ITOG_EMPTY?</t>
  </si>
  <si>
    <t>&lt;xsl:for-each select=".//SECTION_3"&gt;
&lt;xsl:if test="count(.//LINE[SEGMENT1='500' and SEGMENT2='***'])=0"&gt;</t>
  </si>
  <si>
    <t>XDO_GROUP_?SEC3_LINES_520_ITOG?</t>
  </si>
  <si>
    <t>&lt;xsl:for-each select=".//SECTION_3"&gt;
&lt;xsl:for-each select=".//LINE[SEGMENT1='520' and SEGMENT2='***']"&gt;</t>
  </si>
  <si>
    <t>XDO_?DATA004_SEC3_LINES_520_ITOG?</t>
  </si>
  <si>
    <t>XDO_?DATA007_SEC3_LINES_520_ITOG?</t>
  </si>
  <si>
    <t>XDO_GROUP_?SEC3_LINES_520_ITOG_EMPTY?</t>
  </si>
  <si>
    <t>&lt;xsl:for-each select=".//SECTION_3"&gt;
&lt;xsl:if test="count(.//LINE[SEGMENT1='520' and SEGMENT2='***'])=0"&gt;</t>
  </si>
  <si>
    <t>XDO_GROUP_?SEC3_LINES_520?</t>
  </si>
  <si>
    <t>&lt;xsl:for-each select=".//SECTION_3"&gt;
&lt;xsl:for-each select=".//LINE[SEGMENT1='520'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</si>
  <si>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XDO_?DATA004_SEC3_LINES_520?</t>
  </si>
  <si>
    <t>XDO_?DATA007_SEC3_LINES_520?</t>
  </si>
  <si>
    <t>XDO_?SEGMENT2_SEC3_LINES_520?</t>
  </si>
  <si>
    <t>XDO_?SEGMENT3_SEC3_LINES_520?</t>
  </si>
  <si>
    <t>XDO_?LINE_NAME_SEC3_LINES_520?</t>
  </si>
  <si>
    <t>XDO_?S3_04?</t>
  </si>
  <si>
    <t>XDO_?S3_06?</t>
  </si>
  <si>
    <t>XDO_?S3_02?</t>
  </si>
  <si>
    <t>XDO_?S3_03?</t>
  </si>
  <si>
    <t>XDO_?S3_01?</t>
  </si>
  <si>
    <t>XDO_GROUP_?S3_1IF?</t>
  </si>
  <si>
    <t>XDO_GROUP_?S3_2IF?</t>
  </si>
  <si>
    <t>XDO_GROUP_?SEC3_LINES_620_ITOG?</t>
  </si>
  <si>
    <t>&lt;xsl:for-each select=".//SECTION_3"&gt;
&lt;xsl:for-each select=".//LINE[SEGMENT1='620' and SEGMENT2='***']"&gt;</t>
  </si>
  <si>
    <t>XDO_?DATA004_SEC3_LINES_620_ITOG?</t>
  </si>
  <si>
    <t>XDO_?DATA007_SEC3_LINES_620_ITOG?</t>
  </si>
  <si>
    <t>XDO_GROUP_?SEC3_LINES_620_ITOG_EMPTY?</t>
  </si>
  <si>
    <t>&lt;xsl:for-each select=".//SECTION_3"&gt;
&lt;xsl:if test="count(.//LINE[SEGMENT1='620' and SEGMENT2='***'])=0"&gt;</t>
  </si>
  <si>
    <t>XDO_GROUP_?SEC3_LINES_620?</t>
  </si>
  <si>
    <t>&lt;xsl:for-each select=".//SECTION_3"&gt;
&lt;xsl:for-each select=".//LINE[SEGMENT1='620'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</si>
  <si>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XDO_?DATA004_SEC3_LINES_620?</t>
  </si>
  <si>
    <t>XDO_?DATA007_SEC3_LINES_620?</t>
  </si>
  <si>
    <t>XDO_?SEGMENT2_SEC3_LINES_620?</t>
  </si>
  <si>
    <t>XDO_?SEGMENT3_SEC3_LINES_620?</t>
  </si>
  <si>
    <t>XDO_?LINE_NAME_SEC3_LINES_620?</t>
  </si>
  <si>
    <t>XDO_?S4_04?</t>
  </si>
  <si>
    <t>XDO_?S4_06?</t>
  </si>
  <si>
    <t>XDO_?S4_02?</t>
  </si>
  <si>
    <t>XDO_?S4_03?</t>
  </si>
  <si>
    <t>XDO_?S4_01?</t>
  </si>
  <si>
    <t>XDO_GROUP_?S4_1IF?</t>
  </si>
  <si>
    <t>XDO_GROUP_?S4_2IF?</t>
  </si>
  <si>
    <t>XDO_GROUP_?SEC3_LINES_700_ITOG?</t>
  </si>
  <si>
    <t>&lt;xsl:for-each select=".//SECTION_3"&gt;
&lt;xsl:for-each select=".//LINE[SEGMENT1='700' and SEGMENT2='***']"&gt;</t>
  </si>
  <si>
    <t>XDO_?DATA004_SEC3_LINES_700_ITOG?</t>
  </si>
  <si>
    <t>XDO_?DATA006_SEC3_LINES_700_ITOG?</t>
  </si>
  <si>
    <t>XDO_?DATA007_SEC3_LINES_700_ITOG?</t>
  </si>
  <si>
    <t>XDO_GROUP_?SEC3_LINES_700_ITOG_EMPTY?</t>
  </si>
  <si>
    <t>&lt;xsl:for-each select=".//SECTION_3"&gt;
&lt;xsl:if test="count(.//LINE[SEGMENT1='700' and SEGMENT2='***'])=0"&gt;</t>
  </si>
  <si>
    <t>XDO_GROUP_?SEC3_LINES_710_ITOG?</t>
  </si>
  <si>
    <t>&lt;xsl:for-each select=".//SECTION_3"&gt;
&lt;xsl:for-each select=".//LINE[SEGMENT1='710' and SEGMENT2='***']"&gt;</t>
  </si>
  <si>
    <t>XDO_?DATA004_SEC3_LINES_710_ITOG?</t>
  </si>
  <si>
    <t>XDO_?DATA006_SEC3_LINES_710_ITOG?</t>
  </si>
  <si>
    <t>XDO_?DATA007_SEC3_LINES_710_ITOG?</t>
  </si>
  <si>
    <t>XDO_GROUP_?SEC3_LINES_710_ITOG_EMPTY?</t>
  </si>
  <si>
    <t>&lt;xsl:for-each select=".//SECTION_3"&gt;
&lt;xsl:if test="count(.//LINE[SEGMENT1='710' and SEGMENT2='***'])=0"&gt;</t>
  </si>
  <si>
    <t>XDO_GROUP_?SEC3_LINES_710?</t>
  </si>
  <si>
    <t>&lt;xsl:for-each select=".//SECTION_3"&gt;
&lt;xsl:for-each select=".//LINE[SEGMENT1='710'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</si>
  <si>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XDO_?DATA004_SEC3_LINES_710?</t>
  </si>
  <si>
    <t>XDO_?DATA006_SEC3_LINES_710?</t>
  </si>
  <si>
    <t>XDO_?DATA007_SEC3_LINES_710?</t>
  </si>
  <si>
    <t>XDO_?SEGMENT2_SEC3_LINES_710?</t>
  </si>
  <si>
    <t>XDO_?SEGMENT3_SEC3_LINES_710?</t>
  </si>
  <si>
    <t>XDO_?LINE_NAME_SEC3_LINES_710?</t>
  </si>
  <si>
    <t>XDO_GROUP_?SEC3_LINES_720_ITOG?</t>
  </si>
  <si>
    <t>&lt;xsl:for-each select=".//SECTION_3"&gt;
&lt;xsl:for-each select=".//LINE[SEGMENT1='720' and SEGMENT2='***']"&gt;</t>
  </si>
  <si>
    <t>XDO_?DATA004_SEC3_LINES_720_ITOG?</t>
  </si>
  <si>
    <t>XDO_?DATA006_SEC3_LINES_720_ITOG?</t>
  </si>
  <si>
    <t>XDO_?DATA007_SEC3_LINES_720_ITOG?</t>
  </si>
  <si>
    <t>XDO_GROUP_?SEC3_LINES_720_ITOG_EMPTY?</t>
  </si>
  <si>
    <t>&lt;xsl:for-each select=".//SECTION_3"&gt;
&lt;xsl:if test="count(.//LINE[SEGMENT1='720' and SEGMENT2='***'])=0"&gt;</t>
  </si>
  <si>
    <t>XDO_GROUP_?SEC3_LINES_720?</t>
  </si>
  <si>
    <t>&lt;xsl:for-each select=".//SECTION_3"&gt;
&lt;xsl:for-each select=".//LINE[SEGMENT1='720'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</si>
  <si>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XDO_?DATA004_SEC3_LINES_720?</t>
  </si>
  <si>
    <t>XDO_?DATA006_SEC3_LINES_720?</t>
  </si>
  <si>
    <t>XDO_?DATA007_SEC3_LINES_720?</t>
  </si>
  <si>
    <t>XDO_?SEGMENT2_SEC3_LINES_720?</t>
  </si>
  <si>
    <t>XDO_?SEGMENT3_SEC3_LINES_720?</t>
  </si>
  <si>
    <t>XDO_?LINE_NAME_SEC3_LINES_720?</t>
  </si>
  <si>
    <t>XDO_GROUP_?SEC3_LINES_800_ITOG?</t>
  </si>
  <si>
    <t>&lt;xsl:for-each select=".//SECTION_3"&gt;
&lt;xsl:for-each select=".//LINE[SEGMENT1='800' and SEGMENT2='***']"&gt;</t>
  </si>
  <si>
    <t>XDO_?DATA004_SEC3_LINES_800_ITOG?</t>
  </si>
  <si>
    <t>XDO_?DATA005_SEC3_LINES_800_ITOG?</t>
  </si>
  <si>
    <t>XDO_?DATA007_SEC3_LINES_800_ITOG?</t>
  </si>
  <si>
    <t>XDO_GROUP_?SEC3_LINES_800_ITOG_EMPTY?</t>
  </si>
  <si>
    <t>&lt;xsl:for-each select=".//SECTION_3"&gt;
&lt;xsl:if test="count(.//LINE[SEGMENT1='800' and SEGMENT2='***'])=0"&gt;</t>
  </si>
  <si>
    <t>XDO_GROUP_?SEC3_LINES_825_ITOG?</t>
  </si>
  <si>
    <t>&lt;xsl:for-each select=".//SECTION_3"&gt;
&lt;xsl:for-each select=".//LINE[SEGMENT1='825' and SEGMENT2='***']"&gt;</t>
  </si>
  <si>
    <t>XDO_?DATA004_SEC3_LINES_825_ITOG?</t>
  </si>
  <si>
    <t>XDO_?DATA005_SEC3_LINES_825_ITOG?</t>
  </si>
  <si>
    <t>XDO_?DATA007_SEC3_LINES_825_ITOG?</t>
  </si>
  <si>
    <t>XDO_GROUP_?SEC3_LINES_825_ITOG_EMPTY?</t>
  </si>
  <si>
    <t>&lt;xsl:for-each select=".//SECTION_3"&gt;
&lt;xsl:if test="count(.//LINE[SEGMENT1='825' and SEGMENT2='***'])=0"&gt;</t>
  </si>
  <si>
    <t>XDO_GROUP_?SEC3_LINES_826_ITOG?</t>
  </si>
  <si>
    <t>&lt;xsl:for-each select=".//SECTION_3"&gt;
&lt;xsl:for-each select=".//LINE[SEGMENT1='826' and SEGMENT2='***']"&gt;</t>
  </si>
  <si>
    <t>XDO_?DATA004_SEC3_LINES_826_ITOG?</t>
  </si>
  <si>
    <t>XDO_?DATA005_SEC3_LINES_826_ITOG?</t>
  </si>
  <si>
    <t>XDO_?DATA007_SEC3_LINES_826_ITOG?</t>
  </si>
  <si>
    <t>XDO_GROUP_?SEC3_LINES_826_ITOG_EMPTY?</t>
  </si>
  <si>
    <t>&lt;xsl:for-each select=".//SECTION_3"&gt;
&lt;xsl:if test="count(.//LINE[SEGMENT1='826' and SEGMENT2='***'])=0"&gt;</t>
  </si>
  <si>
    <t>XDO_GROUP_?HEADER_SIGN?</t>
  </si>
  <si>
    <t>XDO_?SIGNATURE_ATTRIBUTE2?</t>
  </si>
  <si>
    <t>&lt;?.//SIGNATURE_ATTRIBUTE2?&gt;</t>
  </si>
  <si>
    <t>XDO_?SIGNATURE_ATTRIBUTE6?</t>
  </si>
  <si>
    <t>&lt;?.//SIGNATURE_ATTRIBUTE6?&gt;</t>
  </si>
  <si>
    <t>XDO_?SIGNATURE_ATTRIBUTE30?</t>
  </si>
  <si>
    <t>&lt;?.//SIGNATURE_ATTRIBUTE30?&gt;</t>
  </si>
  <si>
    <t>XDO_?SIGNATURE_ATTRIBUTE31?</t>
  </si>
  <si>
    <t>&lt;?.//SIGNATURE_ATTRIBUTE31?&gt;</t>
  </si>
  <si>
    <t>XDO_?SIGNATURE_ATTRIBUTE4?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</si>
  <si>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','&amp;quot;',$Day,'&amp;quot; января  ', $Year, 'г.' )"/&gt;
   &lt;/xsl:when&gt;
   &lt;xsl:when test=" $month = '02'"&gt;
    &lt;xsl:value-of select="concat(' ','&amp;quot;',$Day,'&amp;quot; февраля ', $Year, 'г' )"/&gt;
   &lt;/xsl:when&gt;  
 &lt;xsl:when test=" $month = '03'"&gt;
    &lt;xsl:value-of select="concat(' ','&amp;quot;',$Day,'&amp;quot; марта ', $Year, 'г' )"/&gt;
   &lt;/xsl:when&gt;   
&lt;xsl:when test=" $month = '04'"&gt;
    &lt;xsl:value-of select="concat(' ','&amp;quot;',$Day,'&amp;quot; апреля ', $Year, 'г' )"/&gt;
   &lt;/xsl:when&gt;   
&lt;xsl:when test=" $month = '05'"&gt;
    &lt;xsl:value-of select="concat(' ','&amp;quot;',$Day,'&amp;quot; мая ', $Year, 'г' )"/&gt;
   &lt;/xsl:when&gt;   
&lt;xsl:when test=" $month = '06'"&gt;
    &lt;xsl:value-of select="concat(' ','&amp;quot;',$Day,'&amp;quot; июня ', $Year, 'г' )"/&gt;
   &lt;/xsl:when&gt;   
&lt;xsl:when test=" $month = '07'"&gt;
    &lt;xsl:value-of select="concat(' ','&amp;quot;',$Day,'&amp;quot; июля ', $Year, 'г' )"/&gt;
   &lt;/xsl:when&gt;   
&lt;xsl:when test=" $month = '08'"&gt;
    &lt;xsl:value-of select="concat(' ','&amp;quot;',$Day,'&amp;quot; августа ', $Year, 'г' )"/&gt;
   &lt;/xsl:when&gt;   
&lt;xsl:when test=" $month = '09'"&gt;
    &lt;xsl:value-of select="concat(' ','&amp;quot;',$Day,'&amp;quot; сентября ', $Year, 'г' )"/&gt;
   &lt;/xsl:when&gt;   
&lt;xsl:when test=" $month = '10'"&gt;
    &lt;xsl:value-of select="concat(' ','&amp;quot;',$Day,'&amp;quot; октября ', $Year, 'г' )"/&gt;
   &lt;/xsl:when&gt;   
&lt;xsl:when test=" $month = '11'"&gt;
    &lt;xsl:value-of select="concat(' ','&amp;quot;',$Day,'&amp;quot; ноября ', $Year, 'г' )"/&gt;
   &lt;/xsl:when&gt;   
&lt;xsl:when test=" $month = '12'"&gt;
    &lt;xsl:value-of select="concat(' ','&amp;quot;',$Day,'&amp;quot; декабря ', $Year, 'г' )"/&gt;
&lt;/xsl:when&gt;
   &lt;xsl:otherwise&gt;
    &lt;xsl:value-of select="'&amp;quot;________&amp;quot; _____________________ 20 _____ г.'"/&gt;
   &lt;/xsl:otherwise&gt;
  &lt;/xsl:choose&gt; </t>
  </si>
  <si>
    <t xml:space="preserve">Итого </t>
  </si>
  <si>
    <t>% исполнения</t>
  </si>
  <si>
    <t>Итого  0102</t>
  </si>
  <si>
    <t>Итого 0104</t>
  </si>
  <si>
    <t>Резервные фонды</t>
  </si>
  <si>
    <t>0111</t>
  </si>
  <si>
    <t>0700500</t>
  </si>
  <si>
    <t>Итого 0203</t>
  </si>
  <si>
    <t>0314</t>
  </si>
  <si>
    <t>7950003</t>
  </si>
  <si>
    <t>Итого 0314</t>
  </si>
  <si>
    <t>Итого 0409</t>
  </si>
  <si>
    <t>0502</t>
  </si>
  <si>
    <t>7950002</t>
  </si>
  <si>
    <t>Итого 0502</t>
  </si>
  <si>
    <t>итого</t>
  </si>
  <si>
    <t>612</t>
  </si>
  <si>
    <t>5535147</t>
  </si>
  <si>
    <t>5535148</t>
  </si>
  <si>
    <t>241/1</t>
  </si>
  <si>
    <t>Оплата договоров</t>
  </si>
  <si>
    <t>241/8</t>
  </si>
  <si>
    <t>Основные средства</t>
  </si>
  <si>
    <t>ИТОГО 0800</t>
  </si>
  <si>
    <t>Итого 1102</t>
  </si>
  <si>
    <t>ИТОГО 1403</t>
  </si>
  <si>
    <t>ВСЕГО</t>
  </si>
  <si>
    <t>СПРАВОЧНО:</t>
  </si>
  <si>
    <t>225/4</t>
  </si>
  <si>
    <t>прочие услуги по содержанию имущества</t>
  </si>
  <si>
    <t>226/5</t>
  </si>
  <si>
    <t>прочие текущие услуги</t>
  </si>
  <si>
    <t>310/3</t>
  </si>
  <si>
    <t>прочие основные средства</t>
  </si>
  <si>
    <t>340/5</t>
  </si>
  <si>
    <t>материальные запасы</t>
  </si>
  <si>
    <t>оплата за потребленную электроэнергию</t>
  </si>
  <si>
    <t>223/3</t>
  </si>
  <si>
    <t>225/3</t>
  </si>
  <si>
    <t>услуги по содержанию имущества</t>
  </si>
  <si>
    <t>226/2</t>
  </si>
  <si>
    <t>автострахование</t>
  </si>
  <si>
    <t>290/1</t>
  </si>
  <si>
    <t>мероприятия</t>
  </si>
  <si>
    <t>ГСМ</t>
  </si>
  <si>
    <t>340/4</t>
  </si>
  <si>
    <t>налоги, госпошлина</t>
  </si>
  <si>
    <t>290/2</t>
  </si>
  <si>
    <t>340/7</t>
  </si>
  <si>
    <t>прочее</t>
  </si>
  <si>
    <t>Исполнитель                                                                 __________________ Маточкина И.А.</t>
  </si>
  <si>
    <t>Глава муниципального образования</t>
  </si>
  <si>
    <t>Центральный аппарат</t>
  </si>
  <si>
    <t>ВУС</t>
  </si>
  <si>
    <t>Развитие автомобильных дорог (дорожные фонды)</t>
  </si>
  <si>
    <t>Уличное освещение (нар.иниц.)</t>
  </si>
  <si>
    <t>Благоустройство населения (нар.иниц.)</t>
  </si>
  <si>
    <t>Софинансирование по прочим мероприятиям по благоустройству населения (нар.иниц.)</t>
  </si>
  <si>
    <t>Гос поддержка муниципальных учреждений культуры</t>
  </si>
  <si>
    <t>Гос поддержка лучших работников учреждений культуры</t>
  </si>
  <si>
    <t>Физическая культура и спорт</t>
  </si>
  <si>
    <t>МБТ</t>
  </si>
  <si>
    <t>ИТОГО 0503</t>
  </si>
  <si>
    <t>сновные средства</t>
  </si>
  <si>
    <t>7035118</t>
  </si>
  <si>
    <t>0113</t>
  </si>
  <si>
    <t>90А0600</t>
  </si>
  <si>
    <t>Поступление нефинансовых активов / материальные запасы</t>
  </si>
  <si>
    <t>ксп</t>
  </si>
  <si>
    <t>го чс</t>
  </si>
  <si>
    <t>Остальные расходы</t>
  </si>
  <si>
    <t>Услуги по содержанию имущества</t>
  </si>
  <si>
    <t>870</t>
  </si>
  <si>
    <t>ооо</t>
  </si>
  <si>
    <t xml:space="preserve">прочие услуги </t>
  </si>
  <si>
    <t>прочие расходы</t>
  </si>
  <si>
    <t>610</t>
  </si>
  <si>
    <t>Определение перечня долж.лиц, осущ полномочия составлять протоколы</t>
  </si>
  <si>
    <t>Мун.программа "Проф-ка терр-зма и экстр-ма в МО "Гаханское" на 2014-2016 годы"</t>
  </si>
  <si>
    <t>Жилищное хозяйство (межевание)</t>
  </si>
  <si>
    <t xml:space="preserve">мун программа "Энергосбережение и повышение энергетической эффективности на терр МО "Гаханское" </t>
  </si>
  <si>
    <t>340/6</t>
  </si>
  <si>
    <t>приобретение печного топлива</t>
  </si>
  <si>
    <t>226/3</t>
  </si>
  <si>
    <t>подписка на еприодическую лит-ру</t>
  </si>
  <si>
    <t>подписка на периодическую лит-ру</t>
  </si>
  <si>
    <t>Благоустройство (мемориальная доска)</t>
  </si>
  <si>
    <t>111</t>
  </si>
  <si>
    <t>торги</t>
  </si>
  <si>
    <t>0412</t>
  </si>
  <si>
    <t>Софинансированиемероприятий перечня народных инициатив</t>
  </si>
  <si>
    <t>4409902</t>
  </si>
  <si>
    <t>000</t>
  </si>
  <si>
    <t>Прочая закупка товаров, работ и услуг для государственных (муниципальных) нужд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</si>
  <si>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</si>
  <si>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Реализация перечня проектов народных инициатив (обл)</t>
  </si>
  <si>
    <t>4409901</t>
  </si>
  <si>
    <t>Мероприятия в области культуры и кинематографии</t>
  </si>
  <si>
    <t>Культура и кинематография СДК</t>
  </si>
  <si>
    <t xml:space="preserve"> Библиотеки</t>
  </si>
  <si>
    <t>прочие вспом персонал</t>
  </si>
  <si>
    <t>Мероприятия в области благоустройства (народные инициативы обл)</t>
  </si>
  <si>
    <t>Проведение уличного освещения</t>
  </si>
  <si>
    <t>850</t>
  </si>
  <si>
    <t>налоги гос пошлина</t>
  </si>
  <si>
    <t>5515146</t>
  </si>
  <si>
    <t>Прочие основные средства</t>
  </si>
  <si>
    <t>340/</t>
  </si>
  <si>
    <t>3500300</t>
  </si>
  <si>
    <t>Приложение № 3</t>
  </si>
  <si>
    <t xml:space="preserve">к решению Думы </t>
  </si>
  <si>
    <t>МО "Гаханское"</t>
  </si>
  <si>
    <t>ОТЧЕТ</t>
  </si>
  <si>
    <t xml:space="preserve">                                                                  от 20.01.2016  № 36</t>
  </si>
  <si>
    <t>об исполнении бюджета МО "Гаханское" по ведомственной структуре расходов за 2015 год</t>
  </si>
  <si>
    <t>план</t>
  </si>
  <si>
    <t>факт</t>
  </si>
  <si>
    <t>руб</t>
  </si>
  <si>
    <t>ед.изм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</si>
</sst>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\-"/>
    <numFmt numFmtId="185" formatCode="#,##0.00;\-#,##0.00;"/>
    <numFmt numFmtId="186" formatCode="#,##0.00_ ;\-#,##0.00\ "/>
    <numFmt numFmtId="187" formatCode="#,##0.000"/>
    <numFmt numFmtId="188" formatCode="#,##0.0000"/>
    <numFmt numFmtId="18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4"/>
      <color indexed="8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15" fontId="9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49" fontId="3" fillId="0" borderId="0" xfId="0" applyNumberFormat="1" applyFont="1" applyAlignment="1" quotePrefix="1">
      <alignment horizontal="left" vertic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49" fontId="2" fillId="0" borderId="29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49" fontId="7" fillId="0" borderId="0" xfId="0" applyNumberFormat="1" applyFont="1" applyAlignment="1" quotePrefix="1">
      <alignment horizontal="left" vertical="center"/>
    </xf>
    <xf numFmtId="49" fontId="2" fillId="0" borderId="31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185" fontId="2" fillId="0" borderId="11" xfId="0" applyNumberFormat="1" applyFont="1" applyBorder="1" applyAlignment="1">
      <alignment horizontal="right" vertical="top"/>
    </xf>
    <xf numFmtId="185" fontId="2" fillId="0" borderId="35" xfId="0" applyNumberFormat="1" applyFont="1" applyBorder="1" applyAlignment="1">
      <alignment horizontal="center" vertical="top"/>
    </xf>
    <xf numFmtId="185" fontId="2" fillId="0" borderId="1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 quotePrefix="1">
      <alignment horizontal="center" vertical="top"/>
    </xf>
    <xf numFmtId="4" fontId="2" fillId="0" borderId="20" xfId="0" applyNumberFormat="1" applyFont="1" applyBorder="1" applyAlignment="1">
      <alignment horizontal="right" vertical="top" shrinkToFit="1"/>
    </xf>
    <xf numFmtId="4" fontId="2" fillId="0" borderId="13" xfId="0" applyNumberFormat="1" applyFont="1" applyBorder="1" applyAlignment="1">
      <alignment horizontal="right" vertical="top" shrinkToFit="1"/>
    </xf>
    <xf numFmtId="4" fontId="2" fillId="0" borderId="27" xfId="0" applyNumberFormat="1" applyFont="1" applyBorder="1" applyAlignment="1">
      <alignment horizontal="right" vertical="top" shrinkToFit="1"/>
    </xf>
    <xf numFmtId="186" fontId="2" fillId="0" borderId="20" xfId="0" applyNumberFormat="1" applyFont="1" applyBorder="1" applyAlignment="1">
      <alignment horizontal="right" vertical="top" shrinkToFit="1"/>
    </xf>
    <xf numFmtId="186" fontId="2" fillId="0" borderId="36" xfId="0" applyNumberFormat="1" applyFont="1" applyBorder="1" applyAlignment="1">
      <alignment horizontal="right" vertical="top" shrinkToFit="1"/>
    </xf>
    <xf numFmtId="186" fontId="2" fillId="0" borderId="37" xfId="0" applyNumberFormat="1" applyFont="1" applyBorder="1" applyAlignment="1">
      <alignment horizontal="right" vertical="top" shrinkToFit="1"/>
    </xf>
    <xf numFmtId="186" fontId="2" fillId="0" borderId="13" xfId="0" applyNumberFormat="1" applyFont="1" applyBorder="1" applyAlignment="1">
      <alignment horizontal="right" vertical="top" shrinkToFit="1"/>
    </xf>
    <xf numFmtId="186" fontId="2" fillId="0" borderId="10" xfId="0" applyNumberFormat="1" applyFont="1" applyBorder="1" applyAlignment="1">
      <alignment horizontal="right" vertical="top" shrinkToFit="1"/>
    </xf>
    <xf numFmtId="186" fontId="2" fillId="0" borderId="27" xfId="0" applyNumberFormat="1" applyFont="1" applyBorder="1" applyAlignment="1">
      <alignment horizontal="right" vertical="top" shrinkToFit="1"/>
    </xf>
    <xf numFmtId="186" fontId="2" fillId="0" borderId="33" xfId="0" applyNumberFormat="1" applyFont="1" applyBorder="1" applyAlignment="1">
      <alignment horizontal="right" vertical="top" shrinkToFit="1"/>
    </xf>
    <xf numFmtId="186" fontId="2" fillId="0" borderId="11" xfId="0" applyNumberFormat="1" applyFont="1" applyBorder="1" applyAlignment="1">
      <alignment horizontal="right" vertical="top" shrinkToFit="1"/>
    </xf>
    <xf numFmtId="4" fontId="2" fillId="0" borderId="37" xfId="0" applyNumberFormat="1" applyFont="1" applyBorder="1" applyAlignment="1">
      <alignment horizontal="right" vertical="top" shrinkToFit="1"/>
    </xf>
    <xf numFmtId="4" fontId="2" fillId="0" borderId="38" xfId="0" applyNumberFormat="1" applyFont="1" applyBorder="1" applyAlignment="1">
      <alignment horizontal="right" vertical="top" shrinkToFit="1"/>
    </xf>
    <xf numFmtId="4" fontId="2" fillId="0" borderId="39" xfId="0" applyNumberFormat="1" applyFont="1" applyBorder="1" applyAlignment="1">
      <alignment horizontal="right" vertical="top" shrinkToFit="1"/>
    </xf>
    <xf numFmtId="4" fontId="2" fillId="0" borderId="40" xfId="0" applyNumberFormat="1" applyFont="1" applyBorder="1" applyAlignment="1">
      <alignment horizontal="right" vertical="top" shrinkToFit="1"/>
    </xf>
    <xf numFmtId="186" fontId="2" fillId="0" borderId="39" xfId="0" applyNumberFormat="1" applyFont="1" applyBorder="1" applyAlignment="1">
      <alignment horizontal="right" vertical="top" shrinkToFit="1"/>
    </xf>
    <xf numFmtId="186" fontId="2" fillId="0" borderId="41" xfId="0" applyNumberFormat="1" applyFont="1" applyBorder="1" applyAlignment="1">
      <alignment horizontal="right" vertical="top" shrinkToFi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 quotePrefix="1">
      <alignment horizontal="left" vertical="top" wrapText="1"/>
    </xf>
    <xf numFmtId="0" fontId="2" fillId="0" borderId="22" xfId="0" applyNumberFormat="1" applyFont="1" applyBorder="1" applyAlignment="1" quotePrefix="1">
      <alignment horizontal="center" vertical="top" wrapText="1"/>
    </xf>
    <xf numFmtId="0" fontId="2" fillId="0" borderId="20" xfId="0" applyNumberFormat="1" applyFont="1" applyBorder="1" applyAlignment="1" quotePrefix="1">
      <alignment horizontal="center" vertical="top" wrapText="1"/>
    </xf>
    <xf numFmtId="0" fontId="2" fillId="0" borderId="16" xfId="0" applyNumberFormat="1" applyFont="1" applyBorder="1" applyAlignment="1" quotePrefix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16" xfId="0" applyNumberFormat="1" applyFont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" fontId="13" fillId="0" borderId="13" xfId="0" applyNumberFormat="1" applyFont="1" applyBorder="1" applyAlignment="1">
      <alignment horizontal="right" vertical="top" shrinkToFit="1"/>
    </xf>
    <xf numFmtId="186" fontId="13" fillId="0" borderId="41" xfId="0" applyNumberFormat="1" applyFont="1" applyBorder="1" applyAlignment="1">
      <alignment horizontal="right" vertical="top" shrinkToFi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 shrinkToFit="1"/>
    </xf>
    <xf numFmtId="4" fontId="13" fillId="0" borderId="10" xfId="0" applyNumberFormat="1" applyFont="1" applyBorder="1" applyAlignment="1">
      <alignment horizontal="right" vertical="top" shrinkToFit="1"/>
    </xf>
    <xf numFmtId="4" fontId="13" fillId="0" borderId="10" xfId="0" applyNumberFormat="1" applyFont="1" applyBorder="1" applyAlignment="1">
      <alignment horizontal="right" vertical="center" shrinkToFit="1"/>
    </xf>
    <xf numFmtId="0" fontId="13" fillId="0" borderId="13" xfId="0" applyNumberFormat="1" applyFont="1" applyBorder="1" applyAlignment="1">
      <alignment horizontal="right" vertical="top" shrinkToFit="1"/>
    </xf>
    <xf numFmtId="4" fontId="2" fillId="0" borderId="10" xfId="0" applyNumberFormat="1" applyFont="1" applyBorder="1" applyAlignment="1">
      <alignment horizontal="right" vertical="top" shrinkToFit="1"/>
    </xf>
    <xf numFmtId="0" fontId="14" fillId="0" borderId="16" xfId="0" applyNumberFormat="1" applyFont="1" applyBorder="1" applyAlignment="1">
      <alignment horizontal="left" vertical="top" wrapText="1"/>
    </xf>
    <xf numFmtId="49" fontId="14" fillId="0" borderId="25" xfId="0" applyNumberFormat="1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vertical="top"/>
    </xf>
    <xf numFmtId="49" fontId="14" fillId="0" borderId="16" xfId="0" applyNumberFormat="1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center" vertical="top"/>
    </xf>
    <xf numFmtId="4" fontId="14" fillId="0" borderId="13" xfId="0" applyNumberFormat="1" applyFont="1" applyBorder="1" applyAlignment="1">
      <alignment horizontal="right" vertical="top" shrinkToFit="1"/>
    </xf>
    <xf numFmtId="0" fontId="12" fillId="0" borderId="0" xfId="0" applyFont="1" applyAlignment="1">
      <alignment/>
    </xf>
    <xf numFmtId="186" fontId="14" fillId="0" borderId="41" xfId="0" applyNumberFormat="1" applyFont="1" applyBorder="1" applyAlignment="1">
      <alignment horizontal="right" vertical="top" shrinkToFit="1"/>
    </xf>
    <xf numFmtId="2" fontId="3" fillId="0" borderId="10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/>
    </xf>
    <xf numFmtId="2" fontId="3" fillId="0" borderId="42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49" fontId="12" fillId="0" borderId="25" xfId="0" applyNumberFormat="1" applyFont="1" applyBorder="1" applyAlignment="1">
      <alignment horizontal="left"/>
    </xf>
    <xf numFmtId="2" fontId="3" fillId="0" borderId="38" xfId="0" applyNumberFormat="1" applyFont="1" applyBorder="1" applyAlignment="1">
      <alignment/>
    </xf>
    <xf numFmtId="0" fontId="12" fillId="0" borderId="25" xfId="0" applyFont="1" applyBorder="1" applyAlignment="1">
      <alignment horizontal="left"/>
    </xf>
    <xf numFmtId="186" fontId="14" fillId="0" borderId="10" xfId="0" applyNumberFormat="1" applyFont="1" applyBorder="1" applyAlignment="1">
      <alignment horizontal="right" vertical="top" shrinkToFit="1"/>
    </xf>
    <xf numFmtId="49" fontId="2" fillId="0" borderId="0" xfId="0" applyNumberFormat="1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right" vertical="top" shrinkToFit="1"/>
    </xf>
    <xf numFmtId="186" fontId="2" fillId="0" borderId="40" xfId="0" applyNumberFormat="1" applyFont="1" applyBorder="1" applyAlignment="1">
      <alignment horizontal="right" vertical="top" shrinkToFit="1"/>
    </xf>
    <xf numFmtId="49" fontId="13" fillId="0" borderId="0" xfId="0" applyNumberFormat="1" applyFont="1" applyBorder="1" applyAlignment="1">
      <alignment horizontal="left" vertical="top" wrapText="1"/>
    </xf>
    <xf numFmtId="4" fontId="13" fillId="0" borderId="36" xfId="0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/>
    </xf>
    <xf numFmtId="186" fontId="13" fillId="0" borderId="10" xfId="0" applyNumberFormat="1" applyFont="1" applyBorder="1" applyAlignment="1">
      <alignment horizontal="right" vertical="top" shrinkToFit="1"/>
    </xf>
    <xf numFmtId="49" fontId="2" fillId="0" borderId="10" xfId="0" applyNumberFormat="1" applyFont="1" applyBorder="1" applyAlignment="1">
      <alignment horizontal="left" vertical="top" wrapText="1"/>
    </xf>
    <xf numFmtId="184" fontId="2" fillId="0" borderId="10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 shrinkToFit="1"/>
    </xf>
    <xf numFmtId="49" fontId="13" fillId="0" borderId="22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center" vertical="top"/>
    </xf>
    <xf numFmtId="49" fontId="13" fillId="0" borderId="44" xfId="0" applyNumberFormat="1" applyFont="1" applyBorder="1" applyAlignment="1">
      <alignment horizontal="center" vertical="top"/>
    </xf>
    <xf numFmtId="49" fontId="13" fillId="0" borderId="45" xfId="0" applyNumberFormat="1" applyFont="1" applyBorder="1" applyAlignment="1">
      <alignment horizontal="center" vertical="top"/>
    </xf>
    <xf numFmtId="49" fontId="13" fillId="0" borderId="46" xfId="0" applyNumberFormat="1" applyFont="1" applyBorder="1" applyAlignment="1">
      <alignment horizontal="center" vertical="top"/>
    </xf>
    <xf numFmtId="186" fontId="13" fillId="0" borderId="47" xfId="0" applyNumberFormat="1" applyFont="1" applyBorder="1" applyAlignment="1">
      <alignment horizontal="right" vertical="top" shrinkToFit="1"/>
    </xf>
    <xf numFmtId="4" fontId="13" fillId="0" borderId="13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15" fillId="0" borderId="25" xfId="0" applyFont="1" applyBorder="1" applyAlignment="1">
      <alignment horizontal="left"/>
    </xf>
    <xf numFmtId="2" fontId="16" fillId="0" borderId="10" xfId="0" applyNumberFormat="1" applyFont="1" applyBorder="1" applyAlignment="1">
      <alignment/>
    </xf>
    <xf numFmtId="2" fontId="16" fillId="0" borderId="38" xfId="0" applyNumberFormat="1" applyFont="1" applyBorder="1" applyAlignment="1">
      <alignment/>
    </xf>
    <xf numFmtId="0" fontId="15" fillId="0" borderId="48" xfId="0" applyFont="1" applyBorder="1" applyAlignment="1">
      <alignment horizontal="left"/>
    </xf>
    <xf numFmtId="2" fontId="16" fillId="0" borderId="21" xfId="0" applyNumberFormat="1" applyFont="1" applyBorder="1" applyAlignment="1">
      <alignment/>
    </xf>
    <xf numFmtId="2" fontId="16" fillId="0" borderId="49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Alignment="1">
      <alignment/>
    </xf>
    <xf numFmtId="2" fontId="3" fillId="0" borderId="0" xfId="0" applyNumberFormat="1" applyFont="1" applyAlignment="1">
      <alignment/>
    </xf>
    <xf numFmtId="49" fontId="17" fillId="0" borderId="12" xfId="0" applyNumberFormat="1" applyFont="1" applyBorder="1" applyAlignment="1">
      <alignment horizontal="center" vertical="top"/>
    </xf>
    <xf numFmtId="49" fontId="17" fillId="0" borderId="16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4" fontId="17" fillId="0" borderId="13" xfId="0" applyNumberFormat="1" applyFont="1" applyBorder="1" applyAlignment="1">
      <alignment horizontal="right" vertical="top" shrinkToFit="1"/>
    </xf>
    <xf numFmtId="4" fontId="2" fillId="0" borderId="13" xfId="0" applyNumberFormat="1" applyFont="1" applyBorder="1" applyAlignment="1">
      <alignment horizontal="right" shrinkToFit="1"/>
    </xf>
    <xf numFmtId="0" fontId="15" fillId="0" borderId="26" xfId="0" applyFont="1" applyBorder="1" applyAlignment="1">
      <alignment horizontal="left"/>
    </xf>
    <xf numFmtId="2" fontId="16" fillId="0" borderId="11" xfId="0" applyNumberFormat="1" applyFont="1" applyBorder="1" applyAlignment="1">
      <alignment/>
    </xf>
    <xf numFmtId="2" fontId="16" fillId="0" borderId="39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56" xfId="0" applyNumberFormat="1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57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2" fillId="0" borderId="56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40">
      <selection activeCell="G1" sqref="G1"/>
    </sheetView>
  </sheetViews>
  <sheetFormatPr defaultColWidth="9.140625" defaultRowHeight="15"/>
  <cols>
    <col min="1" max="1" width="34.57421875" style="2" customWidth="1"/>
    <col min="2" max="2" width="5.7109375" style="2" customWidth="1"/>
    <col min="3" max="3" width="5.421875" style="2" customWidth="1"/>
    <col min="4" max="4" width="17.421875" style="2" customWidth="1"/>
    <col min="5" max="5" width="17.00390625" style="2" customWidth="1"/>
    <col min="6" max="6" width="16.421875" style="2" customWidth="1"/>
    <col min="7" max="7" width="14.7109375" style="2" customWidth="1"/>
    <col min="8" max="16384" width="9.140625" style="2" customWidth="1"/>
  </cols>
  <sheetData>
    <row r="1" spans="1:7" ht="15" customHeight="1">
      <c r="A1" s="178" t="s">
        <v>0</v>
      </c>
      <c r="B1" s="178"/>
      <c r="C1" s="178"/>
      <c r="D1" s="178"/>
      <c r="E1" s="178"/>
      <c r="F1" s="179"/>
      <c r="G1" s="16" t="s">
        <v>1</v>
      </c>
    </row>
    <row r="2" spans="1:7" ht="14.25">
      <c r="A2" s="3"/>
      <c r="B2" s="4"/>
      <c r="C2" s="4"/>
      <c r="D2" s="5"/>
      <c r="E2" s="4"/>
      <c r="F2" s="6" t="s">
        <v>2</v>
      </c>
      <c r="G2" s="39" t="s">
        <v>3</v>
      </c>
    </row>
    <row r="3" spans="1:7" ht="14.25">
      <c r="A3" s="29"/>
      <c r="B3" s="180" t="s">
        <v>4</v>
      </c>
      <c r="C3" s="180"/>
      <c r="D3" s="180"/>
      <c r="E3" s="180"/>
      <c r="F3" s="6" t="s">
        <v>5</v>
      </c>
      <c r="G3" s="40" t="s">
        <v>6</v>
      </c>
    </row>
    <row r="4" spans="1:7" ht="15" customHeight="1">
      <c r="A4" s="1" t="s">
        <v>7</v>
      </c>
      <c r="B4" s="181" t="s">
        <v>8</v>
      </c>
      <c r="C4" s="181"/>
      <c r="D4" s="181"/>
      <c r="E4" s="181"/>
      <c r="F4" s="6"/>
      <c r="G4" s="34"/>
    </row>
    <row r="5" spans="1:7" ht="15" customHeight="1">
      <c r="A5" s="1" t="s">
        <v>9</v>
      </c>
      <c r="B5" s="181"/>
      <c r="C5" s="181"/>
      <c r="D5" s="181"/>
      <c r="E5" s="181"/>
      <c r="F5" s="6" t="s">
        <v>10</v>
      </c>
      <c r="G5" s="34">
        <v>33288246</v>
      </c>
    </row>
    <row r="6" spans="1:7" ht="15" customHeight="1">
      <c r="A6" s="1" t="s">
        <v>11</v>
      </c>
      <c r="B6" s="182"/>
      <c r="C6" s="182"/>
      <c r="D6" s="182"/>
      <c r="E6" s="182"/>
      <c r="F6" s="6" t="s">
        <v>12</v>
      </c>
      <c r="G6" s="34">
        <v>100</v>
      </c>
    </row>
    <row r="7" spans="1:7" ht="15" customHeight="1">
      <c r="A7" s="7" t="s">
        <v>13</v>
      </c>
      <c r="B7" s="183" t="s">
        <v>14</v>
      </c>
      <c r="C7" s="183"/>
      <c r="D7" s="183"/>
      <c r="E7" s="183"/>
      <c r="F7" s="6"/>
      <c r="G7" s="34"/>
    </row>
    <row r="8" spans="1:7" ht="15" customHeight="1">
      <c r="A8" s="1" t="s">
        <v>15</v>
      </c>
      <c r="B8" s="184"/>
      <c r="C8" s="184"/>
      <c r="D8" s="184"/>
      <c r="E8" s="184"/>
      <c r="F8" s="8" t="s">
        <v>16</v>
      </c>
      <c r="G8" s="35" t="s">
        <v>17</v>
      </c>
    </row>
    <row r="9" spans="1:7" ht="15" customHeight="1">
      <c r="A9" s="7" t="s">
        <v>18</v>
      </c>
      <c r="B9" s="1"/>
      <c r="C9" s="1"/>
      <c r="D9" s="9"/>
      <c r="E9" s="9"/>
      <c r="F9" s="9"/>
      <c r="G9" s="34"/>
    </row>
    <row r="10" spans="1:7" ht="15" customHeight="1">
      <c r="A10" s="7" t="s">
        <v>19</v>
      </c>
      <c r="B10" s="1"/>
      <c r="C10" s="1"/>
      <c r="D10" s="9"/>
      <c r="E10" s="9"/>
      <c r="F10" s="6" t="s">
        <v>20</v>
      </c>
      <c r="G10" s="36">
        <v>383</v>
      </c>
    </row>
    <row r="11" spans="1:7" ht="14.25">
      <c r="A11" s="10"/>
      <c r="B11" s="10"/>
      <c r="C11" s="10"/>
      <c r="D11" s="10"/>
      <c r="E11" s="10"/>
      <c r="F11" s="10"/>
      <c r="G11" s="10"/>
    </row>
    <row r="12" ht="14.25">
      <c r="A12" s="11"/>
    </row>
    <row r="13" spans="1:7" ht="14.25">
      <c r="A13" s="185" t="s">
        <v>21</v>
      </c>
      <c r="B13" s="185"/>
      <c r="C13" s="185"/>
      <c r="D13" s="185"/>
      <c r="E13" s="185"/>
      <c r="F13" s="185"/>
      <c r="G13" s="185"/>
    </row>
    <row r="14" ht="14.25">
      <c r="A14" s="12"/>
    </row>
    <row r="15" spans="1:7" ht="40.5" customHeight="1">
      <c r="A15" s="54" t="s">
        <v>22</v>
      </c>
      <c r="B15" s="18" t="s">
        <v>23</v>
      </c>
      <c r="C15" s="186" t="s">
        <v>24</v>
      </c>
      <c r="D15" s="187"/>
      <c r="E15" s="18" t="s">
        <v>25</v>
      </c>
      <c r="F15" s="18" t="s">
        <v>26</v>
      </c>
      <c r="G15" s="55" t="s">
        <v>27</v>
      </c>
    </row>
    <row r="16" spans="1:7" ht="15" customHeight="1">
      <c r="A16" s="56">
        <v>1</v>
      </c>
      <c r="B16" s="44">
        <v>2</v>
      </c>
      <c r="C16" s="176">
        <v>3</v>
      </c>
      <c r="D16" s="177"/>
      <c r="E16" s="43">
        <v>4</v>
      </c>
      <c r="F16" s="44">
        <v>5</v>
      </c>
      <c r="G16" s="57">
        <v>6</v>
      </c>
    </row>
    <row r="17" spans="1:7" ht="14.25">
      <c r="A17" s="87" t="s">
        <v>28</v>
      </c>
      <c r="B17" s="47" t="s">
        <v>29</v>
      </c>
      <c r="C17" s="41"/>
      <c r="D17" s="42" t="s">
        <v>30</v>
      </c>
      <c r="E17" s="72">
        <v>8621240.19</v>
      </c>
      <c r="F17" s="73">
        <v>0</v>
      </c>
      <c r="G17" s="74">
        <v>8621240.19</v>
      </c>
    </row>
    <row r="18" spans="1:7" ht="14.25">
      <c r="A18" s="86" t="s">
        <v>31</v>
      </c>
      <c r="B18" s="49"/>
      <c r="C18" s="38"/>
      <c r="D18" s="50"/>
      <c r="E18" s="77"/>
      <c r="F18" s="79"/>
      <c r="G18" s="84"/>
    </row>
    <row r="19" spans="1:7" ht="22.5">
      <c r="A19" s="88" t="s">
        <v>32</v>
      </c>
      <c r="B19" s="62"/>
      <c r="C19" s="89" t="s">
        <v>33</v>
      </c>
      <c r="D19" s="90" t="s">
        <v>34</v>
      </c>
      <c r="E19" s="73">
        <v>2751834</v>
      </c>
      <c r="F19" s="73">
        <v>0</v>
      </c>
      <c r="G19" s="85">
        <v>2751834</v>
      </c>
    </row>
    <row r="20" spans="1:7" ht="14.25">
      <c r="A20" s="91" t="s">
        <v>35</v>
      </c>
      <c r="B20" s="49"/>
      <c r="C20" s="68" t="s">
        <v>33</v>
      </c>
      <c r="D20" s="50" t="s">
        <v>36</v>
      </c>
      <c r="E20" s="77">
        <v>1729800</v>
      </c>
      <c r="F20" s="79">
        <v>0</v>
      </c>
      <c r="G20" s="84">
        <v>1729800</v>
      </c>
    </row>
    <row r="21" spans="1:7" ht="45">
      <c r="A21" s="91" t="s">
        <v>37</v>
      </c>
      <c r="B21" s="49"/>
      <c r="C21" s="68" t="s">
        <v>33</v>
      </c>
      <c r="D21" s="50" t="s">
        <v>38</v>
      </c>
      <c r="E21" s="77">
        <v>72600</v>
      </c>
      <c r="F21" s="79">
        <v>0</v>
      </c>
      <c r="G21" s="84">
        <v>72600</v>
      </c>
    </row>
    <row r="22" spans="1:7" ht="78.75">
      <c r="A22" s="91" t="s">
        <v>39</v>
      </c>
      <c r="B22" s="49"/>
      <c r="C22" s="68" t="s">
        <v>40</v>
      </c>
      <c r="D22" s="50" t="s">
        <v>41</v>
      </c>
      <c r="E22" s="77">
        <v>178112.8</v>
      </c>
      <c r="F22" s="79">
        <v>0</v>
      </c>
      <c r="G22" s="84">
        <v>178112.8</v>
      </c>
    </row>
    <row r="23" spans="1:7" ht="101.25">
      <c r="A23" s="91" t="s">
        <v>42</v>
      </c>
      <c r="B23" s="49"/>
      <c r="C23" s="68" t="s">
        <v>40</v>
      </c>
      <c r="D23" s="50" t="s">
        <v>43</v>
      </c>
      <c r="E23" s="77">
        <v>3911.11</v>
      </c>
      <c r="F23" s="79">
        <v>0</v>
      </c>
      <c r="G23" s="84">
        <v>3911.11</v>
      </c>
    </row>
    <row r="24" spans="1:7" ht="90">
      <c r="A24" s="91" t="s">
        <v>44</v>
      </c>
      <c r="B24" s="49"/>
      <c r="C24" s="68" t="s">
        <v>40</v>
      </c>
      <c r="D24" s="50" t="s">
        <v>45</v>
      </c>
      <c r="E24" s="77">
        <v>300655.13</v>
      </c>
      <c r="F24" s="79">
        <v>0</v>
      </c>
      <c r="G24" s="84">
        <v>300655.13</v>
      </c>
    </row>
    <row r="25" spans="1:7" ht="78.75">
      <c r="A25" s="91" t="s">
        <v>46</v>
      </c>
      <c r="B25" s="49"/>
      <c r="C25" s="68" t="s">
        <v>40</v>
      </c>
      <c r="D25" s="50" t="s">
        <v>47</v>
      </c>
      <c r="E25" s="77">
        <v>-12615.24</v>
      </c>
      <c r="F25" s="79">
        <v>0</v>
      </c>
      <c r="G25" s="84">
        <v>-12615.24</v>
      </c>
    </row>
    <row r="26" spans="1:7" ht="112.5">
      <c r="A26" s="91" t="s">
        <v>48</v>
      </c>
      <c r="B26" s="49"/>
      <c r="C26" s="68" t="s">
        <v>49</v>
      </c>
      <c r="D26" s="50" t="s">
        <v>50</v>
      </c>
      <c r="E26" s="77">
        <v>3424492.37</v>
      </c>
      <c r="F26" s="79">
        <v>0</v>
      </c>
      <c r="G26" s="84">
        <v>3424492.37</v>
      </c>
    </row>
    <row r="27" spans="1:7" ht="157.5">
      <c r="A27" s="91" t="s">
        <v>51</v>
      </c>
      <c r="B27" s="49"/>
      <c r="C27" s="68" t="s">
        <v>49</v>
      </c>
      <c r="D27" s="50" t="s">
        <v>52</v>
      </c>
      <c r="E27" s="77">
        <v>3657.14</v>
      </c>
      <c r="F27" s="79">
        <v>0</v>
      </c>
      <c r="G27" s="84">
        <v>3657.14</v>
      </c>
    </row>
    <row r="28" spans="1:7" ht="78.75">
      <c r="A28" s="91" t="s">
        <v>53</v>
      </c>
      <c r="B28" s="49"/>
      <c r="C28" s="68" t="s">
        <v>49</v>
      </c>
      <c r="D28" s="50" t="s">
        <v>54</v>
      </c>
      <c r="E28" s="77">
        <v>13809.9</v>
      </c>
      <c r="F28" s="79">
        <v>0</v>
      </c>
      <c r="G28" s="84">
        <v>13809.9</v>
      </c>
    </row>
    <row r="29" spans="1:7" ht="56.25">
      <c r="A29" s="91" t="s">
        <v>55</v>
      </c>
      <c r="B29" s="49"/>
      <c r="C29" s="68" t="s">
        <v>49</v>
      </c>
      <c r="D29" s="50" t="s">
        <v>56</v>
      </c>
      <c r="E29" s="77">
        <v>0.11</v>
      </c>
      <c r="F29" s="79">
        <v>0</v>
      </c>
      <c r="G29" s="84">
        <v>0.11</v>
      </c>
    </row>
    <row r="30" spans="1:7" ht="78.75">
      <c r="A30" s="91" t="s">
        <v>57</v>
      </c>
      <c r="B30" s="49"/>
      <c r="C30" s="68" t="s">
        <v>49</v>
      </c>
      <c r="D30" s="50" t="s">
        <v>58</v>
      </c>
      <c r="E30" s="77">
        <v>810</v>
      </c>
      <c r="F30" s="79">
        <v>0</v>
      </c>
      <c r="G30" s="84">
        <v>810</v>
      </c>
    </row>
    <row r="31" spans="1:7" ht="45">
      <c r="A31" s="91" t="s">
        <v>59</v>
      </c>
      <c r="B31" s="49"/>
      <c r="C31" s="68" t="s">
        <v>49</v>
      </c>
      <c r="D31" s="50" t="s">
        <v>60</v>
      </c>
      <c r="E31" s="77">
        <v>3063.56</v>
      </c>
      <c r="F31" s="79">
        <v>0</v>
      </c>
      <c r="G31" s="84">
        <v>3063.56</v>
      </c>
    </row>
    <row r="32" spans="1:7" ht="33.75">
      <c r="A32" s="91" t="s">
        <v>61</v>
      </c>
      <c r="B32" s="49"/>
      <c r="C32" s="68" t="s">
        <v>49</v>
      </c>
      <c r="D32" s="50" t="s">
        <v>62</v>
      </c>
      <c r="E32" s="77">
        <v>5.93</v>
      </c>
      <c r="F32" s="79">
        <v>0</v>
      </c>
      <c r="G32" s="84">
        <v>5.93</v>
      </c>
    </row>
    <row r="33" spans="1:7" ht="45">
      <c r="A33" s="91" t="s">
        <v>63</v>
      </c>
      <c r="B33" s="49"/>
      <c r="C33" s="68" t="s">
        <v>49</v>
      </c>
      <c r="D33" s="50" t="s">
        <v>64</v>
      </c>
      <c r="E33" s="77">
        <v>500</v>
      </c>
      <c r="F33" s="79">
        <v>0</v>
      </c>
      <c r="G33" s="84">
        <v>500</v>
      </c>
    </row>
    <row r="34" spans="1:7" ht="78.75">
      <c r="A34" s="91" t="s">
        <v>65</v>
      </c>
      <c r="B34" s="49"/>
      <c r="C34" s="68" t="s">
        <v>49</v>
      </c>
      <c r="D34" s="50" t="s">
        <v>66</v>
      </c>
      <c r="E34" s="77">
        <v>32788.29</v>
      </c>
      <c r="F34" s="79">
        <v>0</v>
      </c>
      <c r="G34" s="84">
        <v>32788.29</v>
      </c>
    </row>
    <row r="35" spans="1:7" ht="67.5">
      <c r="A35" s="91" t="s">
        <v>67</v>
      </c>
      <c r="B35" s="49"/>
      <c r="C35" s="68" t="s">
        <v>49</v>
      </c>
      <c r="D35" s="50" t="s">
        <v>68</v>
      </c>
      <c r="E35" s="77">
        <v>137.41</v>
      </c>
      <c r="F35" s="79">
        <v>0</v>
      </c>
      <c r="G35" s="84">
        <v>137.41</v>
      </c>
    </row>
    <row r="36" spans="1:7" ht="112.5">
      <c r="A36" s="91" t="s">
        <v>69</v>
      </c>
      <c r="B36" s="49"/>
      <c r="C36" s="68" t="s">
        <v>49</v>
      </c>
      <c r="D36" s="50" t="s">
        <v>70</v>
      </c>
      <c r="E36" s="77">
        <v>77972.91</v>
      </c>
      <c r="F36" s="79">
        <v>0</v>
      </c>
      <c r="G36" s="84">
        <v>77972.91</v>
      </c>
    </row>
    <row r="37" spans="1:7" ht="90">
      <c r="A37" s="91" t="s">
        <v>71</v>
      </c>
      <c r="B37" s="49"/>
      <c r="C37" s="68" t="s">
        <v>49</v>
      </c>
      <c r="D37" s="50" t="s">
        <v>72</v>
      </c>
      <c r="E37" s="77">
        <v>1775.42</v>
      </c>
      <c r="F37" s="79">
        <v>0</v>
      </c>
      <c r="G37" s="84">
        <v>1775.42</v>
      </c>
    </row>
    <row r="38" spans="1:7" ht="112.5">
      <c r="A38" s="91" t="s">
        <v>73</v>
      </c>
      <c r="B38" s="49"/>
      <c r="C38" s="68" t="s">
        <v>49</v>
      </c>
      <c r="D38" s="50" t="s">
        <v>74</v>
      </c>
      <c r="E38" s="77">
        <v>22640.92</v>
      </c>
      <c r="F38" s="79">
        <v>0</v>
      </c>
      <c r="G38" s="84">
        <v>22640.92</v>
      </c>
    </row>
    <row r="39" spans="1:7" ht="90">
      <c r="A39" s="91" t="s">
        <v>75</v>
      </c>
      <c r="B39" s="49"/>
      <c r="C39" s="68" t="s">
        <v>49</v>
      </c>
      <c r="D39" s="50" t="s">
        <v>76</v>
      </c>
      <c r="E39" s="77">
        <v>283.2</v>
      </c>
      <c r="F39" s="79">
        <v>0</v>
      </c>
      <c r="G39" s="84">
        <v>283.2</v>
      </c>
    </row>
    <row r="40" spans="1:7" ht="112.5">
      <c r="A40" s="91" t="s">
        <v>77</v>
      </c>
      <c r="B40" s="49"/>
      <c r="C40" s="68" t="s">
        <v>49</v>
      </c>
      <c r="D40" s="50" t="s">
        <v>78</v>
      </c>
      <c r="E40" s="77">
        <v>2139.2</v>
      </c>
      <c r="F40" s="79">
        <v>0</v>
      </c>
      <c r="G40" s="84">
        <v>2139.2</v>
      </c>
    </row>
    <row r="41" spans="1:7" ht="90">
      <c r="A41" s="91" t="s">
        <v>79</v>
      </c>
      <c r="B41" s="49"/>
      <c r="C41" s="68" t="s">
        <v>80</v>
      </c>
      <c r="D41" s="50" t="s">
        <v>81</v>
      </c>
      <c r="E41" s="77">
        <v>12866.03</v>
      </c>
      <c r="F41" s="79">
        <v>0</v>
      </c>
      <c r="G41" s="84">
        <v>12866.03</v>
      </c>
    </row>
    <row r="42" spans="1:7" ht="14.25">
      <c r="A42" s="31"/>
      <c r="B42" s="63"/>
      <c r="C42" s="63"/>
      <c r="D42" s="63"/>
      <c r="E42" s="64"/>
      <c r="F42" s="64"/>
      <c r="G42" s="64"/>
    </row>
  </sheetData>
  <sheetProtection/>
  <mergeCells count="7">
    <mergeCell ref="C16:D16"/>
    <mergeCell ref="A1:F1"/>
    <mergeCell ref="B3:E3"/>
    <mergeCell ref="B4:E6"/>
    <mergeCell ref="B7:E8"/>
    <mergeCell ref="A13:G13"/>
    <mergeCell ref="C15:D15"/>
  </mergeCells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showZeros="0" tabSelected="1" workbookViewId="0" topLeftCell="A1">
      <selection activeCell="I207" sqref="I207"/>
    </sheetView>
  </sheetViews>
  <sheetFormatPr defaultColWidth="9.140625" defaultRowHeight="15"/>
  <cols>
    <col min="1" max="1" width="30.140625" style="2" customWidth="1"/>
    <col min="2" max="2" width="7.00390625" style="2" customWidth="1"/>
    <col min="3" max="3" width="3.8515625" style="2" customWidth="1"/>
    <col min="4" max="4" width="5.421875" style="2" customWidth="1"/>
    <col min="5" max="5" width="7.140625" style="2" customWidth="1"/>
    <col min="6" max="6" width="4.8515625" style="2" customWidth="1"/>
    <col min="7" max="7" width="5.8515625" style="2" customWidth="1"/>
    <col min="8" max="8" width="18.421875" style="2" customWidth="1"/>
    <col min="9" max="9" width="16.421875" style="2" customWidth="1"/>
    <col min="10" max="10" width="12.421875" style="2" customWidth="1"/>
    <col min="11" max="11" width="17.28125" style="2" customWidth="1"/>
    <col min="12" max="16384" width="9.140625" style="2" customWidth="1"/>
  </cols>
  <sheetData>
    <row r="1" spans="1:10" ht="14.25">
      <c r="A1" s="201" t="s">
        <v>497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4.25">
      <c r="A2" s="201" t="s">
        <v>498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3:10" ht="14.25">
      <c r="C3" s="201" t="s">
        <v>499</v>
      </c>
      <c r="D3" s="201"/>
      <c r="E3" s="201"/>
      <c r="F3" s="201"/>
      <c r="G3" s="201"/>
      <c r="H3" s="201"/>
      <c r="I3" s="201"/>
      <c r="J3" s="201"/>
    </row>
    <row r="4" spans="1:10" ht="14.25">
      <c r="A4" s="201" t="s">
        <v>501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8">
      <c r="A5" s="202" t="s">
        <v>500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51" customHeight="1">
      <c r="A6" s="203" t="s">
        <v>502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ht="14.25">
      <c r="A7" s="12"/>
      <c r="I7" s="2" t="s">
        <v>506</v>
      </c>
      <c r="J7" s="2" t="s">
        <v>505</v>
      </c>
    </row>
    <row r="8" spans="1:10" ht="40.5" customHeight="1">
      <c r="A8" s="54"/>
      <c r="B8" s="18"/>
      <c r="C8" s="173"/>
      <c r="D8" s="175"/>
      <c r="E8" s="175"/>
      <c r="F8" s="175"/>
      <c r="G8" s="174"/>
      <c r="H8" s="13" t="s">
        <v>503</v>
      </c>
      <c r="I8" s="13" t="s">
        <v>504</v>
      </c>
      <c r="J8" s="13" t="s">
        <v>389</v>
      </c>
    </row>
    <row r="9" spans="1:10" ht="15" customHeight="1" thickBot="1">
      <c r="A9" s="56">
        <v>1</v>
      </c>
      <c r="B9" s="44">
        <v>2</v>
      </c>
      <c r="C9" s="176">
        <v>3</v>
      </c>
      <c r="D9" s="194"/>
      <c r="E9" s="194"/>
      <c r="F9" s="194"/>
      <c r="G9" s="177"/>
      <c r="H9" s="46">
        <v>4</v>
      </c>
      <c r="I9" s="44">
        <v>5</v>
      </c>
      <c r="J9" s="44">
        <v>6</v>
      </c>
    </row>
    <row r="10" spans="1:10" ht="14.25">
      <c r="A10" s="87" t="s">
        <v>82</v>
      </c>
      <c r="B10" s="47" t="s">
        <v>83</v>
      </c>
      <c r="C10" s="41"/>
      <c r="D10" s="45"/>
      <c r="E10" s="45" t="s">
        <v>30</v>
      </c>
      <c r="F10" s="45"/>
      <c r="G10" s="42"/>
      <c r="H10" s="69">
        <f>H178</f>
        <v>10928062</v>
      </c>
      <c r="I10" s="69">
        <f>I178</f>
        <v>10255716.87</v>
      </c>
      <c r="J10" s="74">
        <f>I10*100/XDO_?DATA004_SEC2_LINES_200_ITOG?</f>
        <v>93.84753554655893</v>
      </c>
    </row>
    <row r="11" spans="1:10" ht="14.25">
      <c r="A11" s="86" t="s">
        <v>31</v>
      </c>
      <c r="B11" s="49"/>
      <c r="C11" s="38"/>
      <c r="D11" s="53"/>
      <c r="E11" s="53"/>
      <c r="F11" s="53"/>
      <c r="G11" s="50"/>
      <c r="H11" s="71"/>
      <c r="I11" s="71"/>
      <c r="J11" s="84"/>
    </row>
    <row r="12" spans="1:10" ht="22.5">
      <c r="A12" s="135" t="s">
        <v>439</v>
      </c>
      <c r="B12" s="59"/>
      <c r="C12" s="60"/>
      <c r="D12" s="132"/>
      <c r="E12" s="132"/>
      <c r="F12" s="132"/>
      <c r="G12" s="61"/>
      <c r="H12" s="133"/>
      <c r="I12" s="133"/>
      <c r="J12" s="134"/>
    </row>
    <row r="13" spans="1:10" ht="14.25">
      <c r="A13" s="92" t="s">
        <v>84</v>
      </c>
      <c r="B13" s="62"/>
      <c r="C13" s="41" t="s">
        <v>85</v>
      </c>
      <c r="D13" s="45" t="s">
        <v>86</v>
      </c>
      <c r="E13" s="45" t="s">
        <v>87</v>
      </c>
      <c r="F13" s="45" t="s">
        <v>88</v>
      </c>
      <c r="G13" s="42" t="s">
        <v>89</v>
      </c>
      <c r="H13" s="69">
        <v>774000</v>
      </c>
      <c r="I13" s="69">
        <v>773969.69</v>
      </c>
      <c r="J13" s="85">
        <f>I13*100/H13</f>
        <v>99.99608397932816</v>
      </c>
    </row>
    <row r="14" spans="1:10" ht="22.5">
      <c r="A14" s="93" t="s">
        <v>90</v>
      </c>
      <c r="B14" s="48"/>
      <c r="C14" s="32" t="s">
        <v>85</v>
      </c>
      <c r="D14" s="37" t="s">
        <v>86</v>
      </c>
      <c r="E14" s="37" t="s">
        <v>87</v>
      </c>
      <c r="F14" s="37" t="s">
        <v>88</v>
      </c>
      <c r="G14" s="33" t="s">
        <v>91</v>
      </c>
      <c r="H14" s="70">
        <v>233000</v>
      </c>
      <c r="I14" s="70">
        <v>232976.49</v>
      </c>
      <c r="J14" s="85">
        <f>I14*100/H14</f>
        <v>99.98990987124463</v>
      </c>
    </row>
    <row r="15" spans="1:10" ht="14.25">
      <c r="A15" s="101" t="s">
        <v>390</v>
      </c>
      <c r="B15" s="102"/>
      <c r="C15" s="103"/>
      <c r="D15" s="104"/>
      <c r="E15" s="104"/>
      <c r="F15" s="104"/>
      <c r="G15" s="105"/>
      <c r="H15" s="106">
        <f>H13+H14</f>
        <v>1007000</v>
      </c>
      <c r="I15" s="106">
        <f>I13+I14</f>
        <v>1006946.1799999999</v>
      </c>
      <c r="J15" s="107">
        <f>I15*100/H15</f>
        <v>99.9946554121152</v>
      </c>
    </row>
    <row r="16" spans="1:10" ht="14.25">
      <c r="A16" s="101" t="s">
        <v>440</v>
      </c>
      <c r="B16" s="102"/>
      <c r="C16" s="103"/>
      <c r="D16" s="104"/>
      <c r="E16" s="104"/>
      <c r="F16" s="104"/>
      <c r="G16" s="105"/>
      <c r="H16" s="106"/>
      <c r="I16" s="106"/>
      <c r="J16" s="107"/>
    </row>
    <row r="17" spans="1:10" ht="14.25">
      <c r="A17" s="93" t="s">
        <v>84</v>
      </c>
      <c r="B17" s="48"/>
      <c r="C17" s="32" t="s">
        <v>85</v>
      </c>
      <c r="D17" s="37" t="s">
        <v>92</v>
      </c>
      <c r="E17" s="37" t="s">
        <v>93</v>
      </c>
      <c r="F17" s="37" t="s">
        <v>88</v>
      </c>
      <c r="G17" s="33" t="s">
        <v>89</v>
      </c>
      <c r="H17" s="70">
        <v>1814000</v>
      </c>
      <c r="I17" s="70">
        <v>1813820.17</v>
      </c>
      <c r="J17" s="85">
        <f aca="true" t="shared" si="0" ref="J17:J33">I17*100/H17</f>
        <v>99.99008654906284</v>
      </c>
    </row>
    <row r="18" spans="1:10" ht="22.5">
      <c r="A18" s="93" t="s">
        <v>90</v>
      </c>
      <c r="B18" s="48"/>
      <c r="C18" s="32" t="s">
        <v>85</v>
      </c>
      <c r="D18" s="37" t="s">
        <v>92</v>
      </c>
      <c r="E18" s="37" t="s">
        <v>93</v>
      </c>
      <c r="F18" s="37" t="s">
        <v>88</v>
      </c>
      <c r="G18" s="33" t="s">
        <v>91</v>
      </c>
      <c r="H18" s="70">
        <v>526000</v>
      </c>
      <c r="I18" s="70">
        <v>525740.43</v>
      </c>
      <c r="J18" s="85">
        <f t="shared" si="0"/>
        <v>99.95065209125477</v>
      </c>
    </row>
    <row r="19" spans="1:10" ht="14.25">
      <c r="A19" s="93" t="s">
        <v>94</v>
      </c>
      <c r="B19" s="48"/>
      <c r="C19" s="32" t="s">
        <v>85</v>
      </c>
      <c r="D19" s="37" t="s">
        <v>92</v>
      </c>
      <c r="E19" s="37" t="s">
        <v>93</v>
      </c>
      <c r="F19" s="37" t="s">
        <v>95</v>
      </c>
      <c r="G19" s="33" t="s">
        <v>96</v>
      </c>
      <c r="H19" s="70">
        <v>115000</v>
      </c>
      <c r="I19" s="70">
        <v>114651.3</v>
      </c>
      <c r="J19" s="85">
        <f t="shared" si="0"/>
        <v>99.69678260869566</v>
      </c>
    </row>
    <row r="20" spans="1:10" ht="22.5">
      <c r="A20" s="93" t="s">
        <v>97</v>
      </c>
      <c r="B20" s="48"/>
      <c r="C20" s="32" t="s">
        <v>85</v>
      </c>
      <c r="D20" s="37" t="s">
        <v>92</v>
      </c>
      <c r="E20" s="37" t="s">
        <v>93</v>
      </c>
      <c r="F20" s="37" t="s">
        <v>95</v>
      </c>
      <c r="G20" s="33" t="s">
        <v>98</v>
      </c>
      <c r="H20" s="70">
        <f>H21</f>
        <v>10000</v>
      </c>
      <c r="I20" s="70">
        <v>8450</v>
      </c>
      <c r="J20" s="85">
        <f t="shared" si="0"/>
        <v>84.5</v>
      </c>
    </row>
    <row r="21" spans="1:10" ht="22.5">
      <c r="A21" s="116" t="s">
        <v>417</v>
      </c>
      <c r="B21" s="117"/>
      <c r="C21" s="118" t="s">
        <v>85</v>
      </c>
      <c r="D21" s="119" t="s">
        <v>92</v>
      </c>
      <c r="E21" s="119" t="s">
        <v>93</v>
      </c>
      <c r="F21" s="119" t="s">
        <v>95</v>
      </c>
      <c r="G21" s="120" t="s">
        <v>416</v>
      </c>
      <c r="H21" s="121">
        <v>10000</v>
      </c>
      <c r="I21" s="121">
        <v>8450</v>
      </c>
      <c r="J21" s="123">
        <f t="shared" si="0"/>
        <v>84.5</v>
      </c>
    </row>
    <row r="22" spans="1:10" ht="14.25">
      <c r="A22" s="93" t="s">
        <v>99</v>
      </c>
      <c r="B22" s="48"/>
      <c r="C22" s="32" t="s">
        <v>85</v>
      </c>
      <c r="D22" s="37" t="s">
        <v>92</v>
      </c>
      <c r="E22" s="37" t="s">
        <v>93</v>
      </c>
      <c r="F22" s="37" t="s">
        <v>95</v>
      </c>
      <c r="G22" s="33" t="s">
        <v>100</v>
      </c>
      <c r="H22" s="70">
        <v>68000</v>
      </c>
      <c r="I22" s="70">
        <v>67996</v>
      </c>
      <c r="J22" s="85">
        <f t="shared" si="0"/>
        <v>99.99411764705883</v>
      </c>
    </row>
    <row r="23" spans="1:10" ht="14.25">
      <c r="A23" s="116" t="s">
        <v>419</v>
      </c>
      <c r="B23" s="117"/>
      <c r="C23" s="118" t="s">
        <v>85</v>
      </c>
      <c r="D23" s="119" t="s">
        <v>92</v>
      </c>
      <c r="E23" s="119" t="s">
        <v>93</v>
      </c>
      <c r="F23" s="119" t="s">
        <v>95</v>
      </c>
      <c r="G23" s="120" t="s">
        <v>418</v>
      </c>
      <c r="H23" s="121">
        <v>68000</v>
      </c>
      <c r="I23" s="121">
        <v>67996</v>
      </c>
      <c r="J23" s="123">
        <f t="shared" si="0"/>
        <v>99.99411764705883</v>
      </c>
    </row>
    <row r="24" spans="1:10" ht="22.5">
      <c r="A24" s="93" t="s">
        <v>101</v>
      </c>
      <c r="B24" s="48"/>
      <c r="C24" s="32" t="s">
        <v>85</v>
      </c>
      <c r="D24" s="37" t="s">
        <v>92</v>
      </c>
      <c r="E24" s="37" t="s">
        <v>93</v>
      </c>
      <c r="F24" s="37" t="s">
        <v>95</v>
      </c>
      <c r="G24" s="33" t="s">
        <v>102</v>
      </c>
      <c r="H24" s="70">
        <v>50000</v>
      </c>
      <c r="I24" s="70">
        <v>49820.01</v>
      </c>
      <c r="J24" s="85">
        <f t="shared" si="0"/>
        <v>99.64002</v>
      </c>
    </row>
    <row r="25" spans="1:10" ht="14.25">
      <c r="A25" s="116" t="s">
        <v>421</v>
      </c>
      <c r="B25" s="117"/>
      <c r="C25" s="118" t="s">
        <v>85</v>
      </c>
      <c r="D25" s="119" t="s">
        <v>92</v>
      </c>
      <c r="E25" s="119" t="s">
        <v>93</v>
      </c>
      <c r="F25" s="119" t="s">
        <v>95</v>
      </c>
      <c r="G25" s="120" t="s">
        <v>420</v>
      </c>
      <c r="H25" s="121">
        <v>50000</v>
      </c>
      <c r="I25" s="121">
        <v>49820.01</v>
      </c>
      <c r="J25" s="123">
        <f t="shared" si="0"/>
        <v>99.64002</v>
      </c>
    </row>
    <row r="26" spans="1:10" ht="22.5">
      <c r="A26" s="93" t="s">
        <v>103</v>
      </c>
      <c r="B26" s="48"/>
      <c r="C26" s="32" t="s">
        <v>85</v>
      </c>
      <c r="D26" s="37" t="s">
        <v>92</v>
      </c>
      <c r="E26" s="37" t="s">
        <v>93</v>
      </c>
      <c r="F26" s="37" t="s">
        <v>95</v>
      </c>
      <c r="G26" s="33" t="s">
        <v>104</v>
      </c>
      <c r="H26" s="70">
        <v>3540</v>
      </c>
      <c r="I26" s="70">
        <v>3540</v>
      </c>
      <c r="J26" s="85">
        <f t="shared" si="0"/>
        <v>100</v>
      </c>
    </row>
    <row r="27" spans="1:10" ht="14.25">
      <c r="A27" s="116" t="s">
        <v>423</v>
      </c>
      <c r="B27" s="117"/>
      <c r="C27" s="118" t="s">
        <v>85</v>
      </c>
      <c r="D27" s="119" t="s">
        <v>92</v>
      </c>
      <c r="E27" s="119" t="s">
        <v>93</v>
      </c>
      <c r="F27" s="119" t="s">
        <v>95</v>
      </c>
      <c r="G27" s="120" t="s">
        <v>422</v>
      </c>
      <c r="H27" s="121">
        <v>3540</v>
      </c>
      <c r="I27" s="121">
        <v>3540</v>
      </c>
      <c r="J27" s="123">
        <f t="shared" si="0"/>
        <v>100</v>
      </c>
    </row>
    <row r="28" spans="1:10" ht="14.25">
      <c r="A28" s="93" t="s">
        <v>105</v>
      </c>
      <c r="B28" s="48"/>
      <c r="C28" s="32" t="s">
        <v>85</v>
      </c>
      <c r="D28" s="37" t="s">
        <v>92</v>
      </c>
      <c r="E28" s="37" t="s">
        <v>93</v>
      </c>
      <c r="F28" s="37" t="s">
        <v>106</v>
      </c>
      <c r="G28" s="33" t="s">
        <v>107</v>
      </c>
      <c r="H28" s="70">
        <v>200000</v>
      </c>
      <c r="I28" s="70">
        <f>I29</f>
        <v>146428.97</v>
      </c>
      <c r="J28" s="85">
        <f t="shared" si="0"/>
        <v>73.214485</v>
      </c>
    </row>
    <row r="29" spans="1:10" ht="22.5">
      <c r="A29" s="93" t="s">
        <v>424</v>
      </c>
      <c r="B29" s="48"/>
      <c r="C29" s="32" t="s">
        <v>85</v>
      </c>
      <c r="D29" s="37" t="s">
        <v>92</v>
      </c>
      <c r="E29" s="37" t="s">
        <v>93</v>
      </c>
      <c r="F29" s="37" t="s">
        <v>106</v>
      </c>
      <c r="G29" s="33" t="s">
        <v>425</v>
      </c>
      <c r="H29" s="70">
        <v>200000</v>
      </c>
      <c r="I29" s="70">
        <v>146428.97</v>
      </c>
      <c r="J29" s="85">
        <f t="shared" si="0"/>
        <v>73.214485</v>
      </c>
    </row>
    <row r="30" spans="1:10" ht="22.5">
      <c r="A30" s="93" t="s">
        <v>97</v>
      </c>
      <c r="B30" s="48"/>
      <c r="C30" s="32" t="s">
        <v>85</v>
      </c>
      <c r="D30" s="37" t="s">
        <v>92</v>
      </c>
      <c r="E30" s="37" t="s">
        <v>93</v>
      </c>
      <c r="F30" s="37" t="s">
        <v>106</v>
      </c>
      <c r="G30" s="33" t="s">
        <v>98</v>
      </c>
      <c r="H30" s="70">
        <v>370000</v>
      </c>
      <c r="I30" s="70">
        <v>340503.63</v>
      </c>
      <c r="J30" s="85">
        <f t="shared" si="0"/>
        <v>92.02800810810811</v>
      </c>
    </row>
    <row r="31" spans="1:10" ht="14.25">
      <c r="A31" s="116" t="s">
        <v>427</v>
      </c>
      <c r="B31" s="117"/>
      <c r="C31" s="118" t="s">
        <v>85</v>
      </c>
      <c r="D31" s="119" t="s">
        <v>92</v>
      </c>
      <c r="E31" s="119" t="s">
        <v>93</v>
      </c>
      <c r="F31" s="119" t="s">
        <v>106</v>
      </c>
      <c r="G31" s="120" t="s">
        <v>426</v>
      </c>
      <c r="H31" s="121">
        <v>370000</v>
      </c>
      <c r="I31" s="121">
        <v>340503.63</v>
      </c>
      <c r="J31" s="123">
        <f t="shared" si="0"/>
        <v>92.02800810810811</v>
      </c>
    </row>
    <row r="32" spans="1:10" ht="14.25">
      <c r="A32" s="93" t="s">
        <v>99</v>
      </c>
      <c r="B32" s="48"/>
      <c r="C32" s="32" t="s">
        <v>85</v>
      </c>
      <c r="D32" s="37" t="s">
        <v>92</v>
      </c>
      <c r="E32" s="37" t="s">
        <v>93</v>
      </c>
      <c r="F32" s="37" t="s">
        <v>106</v>
      </c>
      <c r="G32" s="33" t="s">
        <v>100</v>
      </c>
      <c r="H32" s="70">
        <v>50000</v>
      </c>
      <c r="I32" s="70">
        <f>18057.82+10885.41</f>
        <v>28943.23</v>
      </c>
      <c r="J32" s="85">
        <f t="shared" si="0"/>
        <v>57.88646</v>
      </c>
    </row>
    <row r="33" spans="1:10" ht="14.25">
      <c r="A33" s="116" t="s">
        <v>429</v>
      </c>
      <c r="B33" s="117"/>
      <c r="C33" s="118" t="s">
        <v>85</v>
      </c>
      <c r="D33" s="119" t="s">
        <v>92</v>
      </c>
      <c r="E33" s="119" t="s">
        <v>93</v>
      </c>
      <c r="F33" s="119" t="s">
        <v>106</v>
      </c>
      <c r="G33" s="120" t="s">
        <v>428</v>
      </c>
      <c r="H33" s="121">
        <v>5100</v>
      </c>
      <c r="I33" s="121">
        <v>5076.78</v>
      </c>
      <c r="J33" s="123">
        <f t="shared" si="0"/>
        <v>99.54470588235294</v>
      </c>
    </row>
    <row r="34" spans="1:10" ht="14.25">
      <c r="A34" s="116" t="s">
        <v>419</v>
      </c>
      <c r="B34" s="117"/>
      <c r="C34" s="118" t="s">
        <v>85</v>
      </c>
      <c r="D34" s="119" t="s">
        <v>92</v>
      </c>
      <c r="E34" s="119" t="s">
        <v>93</v>
      </c>
      <c r="F34" s="119" t="s">
        <v>106</v>
      </c>
      <c r="G34" s="120" t="s">
        <v>418</v>
      </c>
      <c r="H34" s="121">
        <f>H32-H33</f>
        <v>44900</v>
      </c>
      <c r="I34" s="121">
        <f>I32-I33</f>
        <v>23866.45</v>
      </c>
      <c r="J34" s="123"/>
    </row>
    <row r="35" spans="1:10" ht="14.25">
      <c r="A35" s="93" t="s">
        <v>108</v>
      </c>
      <c r="B35" s="48"/>
      <c r="C35" s="32" t="s">
        <v>85</v>
      </c>
      <c r="D35" s="37" t="s">
        <v>92</v>
      </c>
      <c r="E35" s="37" t="s">
        <v>93</v>
      </c>
      <c r="F35" s="37" t="s">
        <v>106</v>
      </c>
      <c r="G35" s="33" t="s">
        <v>109</v>
      </c>
      <c r="H35" s="70">
        <v>26618</v>
      </c>
      <c r="I35" s="70">
        <v>26618</v>
      </c>
      <c r="J35" s="85">
        <f aca="true" t="shared" si="1" ref="J35:J43">I35*100/H35</f>
        <v>100</v>
      </c>
    </row>
    <row r="36" spans="1:10" ht="14.25">
      <c r="A36" s="116" t="s">
        <v>431</v>
      </c>
      <c r="B36" s="117"/>
      <c r="C36" s="118" t="s">
        <v>85</v>
      </c>
      <c r="D36" s="119" t="s">
        <v>92</v>
      </c>
      <c r="E36" s="119" t="s">
        <v>93</v>
      </c>
      <c r="F36" s="119" t="s">
        <v>106</v>
      </c>
      <c r="G36" s="120" t="s">
        <v>430</v>
      </c>
      <c r="H36" s="121">
        <v>26618</v>
      </c>
      <c r="I36" s="121">
        <v>26618</v>
      </c>
      <c r="J36" s="123">
        <f t="shared" si="1"/>
        <v>100</v>
      </c>
    </row>
    <row r="37" spans="1:10" ht="22.5">
      <c r="A37" s="93" t="s">
        <v>101</v>
      </c>
      <c r="B37" s="48"/>
      <c r="C37" s="32" t="s">
        <v>85</v>
      </c>
      <c r="D37" s="37" t="s">
        <v>92</v>
      </c>
      <c r="E37" s="37" t="s">
        <v>93</v>
      </c>
      <c r="F37" s="37" t="s">
        <v>106</v>
      </c>
      <c r="G37" s="33" t="s">
        <v>102</v>
      </c>
      <c r="H37" s="70">
        <v>0</v>
      </c>
      <c r="I37" s="70"/>
      <c r="J37" s="85"/>
    </row>
    <row r="38" spans="1:10" ht="14.25">
      <c r="A38" s="116" t="s">
        <v>421</v>
      </c>
      <c r="B38" s="117"/>
      <c r="C38" s="118" t="s">
        <v>85</v>
      </c>
      <c r="D38" s="119" t="s">
        <v>92</v>
      </c>
      <c r="E38" s="119" t="s">
        <v>93</v>
      </c>
      <c r="F38" s="119" t="s">
        <v>95</v>
      </c>
      <c r="G38" s="120" t="s">
        <v>420</v>
      </c>
      <c r="H38" s="121">
        <v>0</v>
      </c>
      <c r="I38" s="121"/>
      <c r="J38" s="123"/>
    </row>
    <row r="39" spans="1:10" ht="22.5">
      <c r="A39" s="93" t="s">
        <v>103</v>
      </c>
      <c r="B39" s="48"/>
      <c r="C39" s="32" t="s">
        <v>85</v>
      </c>
      <c r="D39" s="37" t="s">
        <v>92</v>
      </c>
      <c r="E39" s="37" t="s">
        <v>93</v>
      </c>
      <c r="F39" s="37" t="s">
        <v>106</v>
      </c>
      <c r="G39" s="33" t="s">
        <v>104</v>
      </c>
      <c r="H39" s="70">
        <v>355000</v>
      </c>
      <c r="I39" s="70">
        <v>331855.86</v>
      </c>
      <c r="J39" s="85">
        <f t="shared" si="1"/>
        <v>93.48052394366198</v>
      </c>
    </row>
    <row r="40" spans="1:10" ht="14.25">
      <c r="A40" s="116" t="s">
        <v>432</v>
      </c>
      <c r="B40" s="117"/>
      <c r="C40" s="118" t="s">
        <v>85</v>
      </c>
      <c r="D40" s="119" t="s">
        <v>92</v>
      </c>
      <c r="E40" s="119" t="s">
        <v>93</v>
      </c>
      <c r="F40" s="119" t="s">
        <v>106</v>
      </c>
      <c r="G40" s="120" t="s">
        <v>433</v>
      </c>
      <c r="H40" s="121">
        <v>155000</v>
      </c>
      <c r="I40" s="121">
        <f>131727.66+12852.81+6300</f>
        <v>150880.47</v>
      </c>
      <c r="J40" s="123">
        <f t="shared" si="1"/>
        <v>97.34223870967742</v>
      </c>
    </row>
    <row r="41" spans="1:10" ht="14.25">
      <c r="A41" s="116" t="s">
        <v>423</v>
      </c>
      <c r="B41" s="117"/>
      <c r="C41" s="118" t="s">
        <v>85</v>
      </c>
      <c r="D41" s="119" t="s">
        <v>92</v>
      </c>
      <c r="E41" s="119" t="s">
        <v>93</v>
      </c>
      <c r="F41" s="119" t="s">
        <v>106</v>
      </c>
      <c r="G41" s="120" t="s">
        <v>422</v>
      </c>
      <c r="H41" s="121">
        <v>200000</v>
      </c>
      <c r="I41" s="121">
        <f>I39-I40</f>
        <v>180975.38999999998</v>
      </c>
      <c r="J41" s="123">
        <f t="shared" si="1"/>
        <v>90.487695</v>
      </c>
    </row>
    <row r="42" spans="1:10" ht="14.25">
      <c r="A42" s="93" t="s">
        <v>108</v>
      </c>
      <c r="B42" s="48"/>
      <c r="C42" s="32" t="s">
        <v>85</v>
      </c>
      <c r="D42" s="37" t="s">
        <v>92</v>
      </c>
      <c r="E42" s="37" t="s">
        <v>93</v>
      </c>
      <c r="F42" s="37" t="s">
        <v>110</v>
      </c>
      <c r="G42" s="33" t="s">
        <v>109</v>
      </c>
      <c r="H42" s="70">
        <v>15000</v>
      </c>
      <c r="I42" s="70">
        <f>I43</f>
        <v>11495.51</v>
      </c>
      <c r="J42" s="85">
        <f t="shared" si="1"/>
        <v>76.63673333333334</v>
      </c>
    </row>
    <row r="43" spans="1:10" ht="14.25">
      <c r="A43" s="93" t="s">
        <v>434</v>
      </c>
      <c r="B43" s="48"/>
      <c r="C43" s="32" t="s">
        <v>85</v>
      </c>
      <c r="D43" s="37" t="s">
        <v>92</v>
      </c>
      <c r="E43" s="37" t="s">
        <v>93</v>
      </c>
      <c r="F43" s="37" t="s">
        <v>110</v>
      </c>
      <c r="G43" s="33" t="s">
        <v>435</v>
      </c>
      <c r="H43" s="70">
        <v>15000</v>
      </c>
      <c r="I43" s="70">
        <v>11495.51</v>
      </c>
      <c r="J43" s="85">
        <f t="shared" si="1"/>
        <v>76.63673333333334</v>
      </c>
    </row>
    <row r="44" spans="1:10" ht="14.25">
      <c r="A44" s="101" t="s">
        <v>391</v>
      </c>
      <c r="B44" s="102"/>
      <c r="C44" s="103"/>
      <c r="D44" s="104"/>
      <c r="E44" s="104"/>
      <c r="F44" s="104"/>
      <c r="G44" s="105"/>
      <c r="H44" s="106">
        <f>H17+H18+H19+H20+H22+H24+H26+H28+H30+H32+H35+H37+H39+H42</f>
        <v>3603158</v>
      </c>
      <c r="I44" s="106">
        <f>I17+I18+I19+I20+I22+I24+I26+I28+I30+I32+I35+I37+I39+I42</f>
        <v>3469863.1099999994</v>
      </c>
      <c r="J44" s="106">
        <f>SUM(J17:J42)</f>
        <v>2113.7691396283735</v>
      </c>
    </row>
    <row r="45" spans="1:10" ht="14.25">
      <c r="A45" s="101" t="s">
        <v>392</v>
      </c>
      <c r="B45" s="102"/>
      <c r="C45" s="103" t="s">
        <v>85</v>
      </c>
      <c r="D45" s="104" t="s">
        <v>393</v>
      </c>
      <c r="E45" s="104" t="s">
        <v>394</v>
      </c>
      <c r="F45" s="104" t="s">
        <v>460</v>
      </c>
      <c r="G45" s="105" t="s">
        <v>109</v>
      </c>
      <c r="H45" s="106">
        <v>10000</v>
      </c>
      <c r="I45" s="114"/>
      <c r="J45" s="112">
        <v>0</v>
      </c>
    </row>
    <row r="46" spans="1:10" ht="33.75">
      <c r="A46" s="101" t="s">
        <v>465</v>
      </c>
      <c r="B46" s="102"/>
      <c r="C46" s="108"/>
      <c r="D46" s="109"/>
      <c r="E46" s="109"/>
      <c r="F46" s="109"/>
      <c r="G46" s="110"/>
      <c r="H46" s="111">
        <v>700</v>
      </c>
      <c r="I46" s="111"/>
      <c r="J46" s="113"/>
    </row>
    <row r="47" spans="1:10" ht="22.5">
      <c r="A47" s="93" t="s">
        <v>455</v>
      </c>
      <c r="B47" s="48"/>
      <c r="C47" s="144" t="s">
        <v>85</v>
      </c>
      <c r="D47" s="145" t="s">
        <v>453</v>
      </c>
      <c r="E47" s="145" t="s">
        <v>454</v>
      </c>
      <c r="F47" s="145" t="s">
        <v>106</v>
      </c>
      <c r="G47" s="146" t="s">
        <v>422</v>
      </c>
      <c r="H47" s="147">
        <v>700</v>
      </c>
      <c r="I47" s="147">
        <v>0</v>
      </c>
      <c r="J47" s="113"/>
    </row>
    <row r="48" spans="1:10" ht="14.25">
      <c r="A48" s="101"/>
      <c r="B48" s="102"/>
      <c r="C48" s="108"/>
      <c r="D48" s="109"/>
      <c r="E48" s="109"/>
      <c r="F48" s="109"/>
      <c r="G48" s="110"/>
      <c r="H48" s="111"/>
      <c r="I48" s="111"/>
      <c r="J48" s="136"/>
    </row>
    <row r="49" spans="1:10" ht="14.25">
      <c r="A49" s="101" t="s">
        <v>441</v>
      </c>
      <c r="B49" s="102"/>
      <c r="C49" s="108"/>
      <c r="D49" s="109"/>
      <c r="E49" s="109"/>
      <c r="F49" s="109"/>
      <c r="G49" s="110"/>
      <c r="H49" s="111">
        <v>81100</v>
      </c>
      <c r="I49" s="111">
        <f>I50+I51+I52+I53+I54</f>
        <v>81100</v>
      </c>
      <c r="J49" s="85">
        <f aca="true" t="shared" si="2" ref="J49:J55">I49*100/H49</f>
        <v>100</v>
      </c>
    </row>
    <row r="50" spans="1:10" ht="14.25">
      <c r="A50" s="93" t="s">
        <v>84</v>
      </c>
      <c r="B50" s="48"/>
      <c r="C50" s="32" t="s">
        <v>85</v>
      </c>
      <c r="D50" s="37" t="s">
        <v>111</v>
      </c>
      <c r="E50" s="37" t="s">
        <v>452</v>
      </c>
      <c r="F50" s="37" t="s">
        <v>88</v>
      </c>
      <c r="G50" s="33" t="s">
        <v>89</v>
      </c>
      <c r="H50" s="70">
        <v>56912.44</v>
      </c>
      <c r="I50" s="70">
        <v>56912.44</v>
      </c>
      <c r="J50" s="85">
        <f t="shared" si="2"/>
        <v>100</v>
      </c>
    </row>
    <row r="51" spans="1:10" ht="22.5">
      <c r="A51" s="93" t="s">
        <v>90</v>
      </c>
      <c r="B51" s="48"/>
      <c r="C51" s="32" t="s">
        <v>85</v>
      </c>
      <c r="D51" s="37" t="s">
        <v>111</v>
      </c>
      <c r="E51" s="37" t="s">
        <v>452</v>
      </c>
      <c r="F51" s="37" t="s">
        <v>88</v>
      </c>
      <c r="G51" s="33" t="s">
        <v>91</v>
      </c>
      <c r="H51" s="70">
        <v>17187.56</v>
      </c>
      <c r="I51" s="70">
        <v>17187.56</v>
      </c>
      <c r="J51" s="85">
        <f t="shared" si="2"/>
        <v>100</v>
      </c>
    </row>
    <row r="52" spans="1:10" ht="14.25">
      <c r="A52" s="93" t="s">
        <v>94</v>
      </c>
      <c r="B52" s="48"/>
      <c r="C52" s="32" t="s">
        <v>85</v>
      </c>
      <c r="D52" s="37" t="s">
        <v>111</v>
      </c>
      <c r="E52" s="37" t="s">
        <v>452</v>
      </c>
      <c r="F52" s="37" t="s">
        <v>95</v>
      </c>
      <c r="G52" s="33" t="s">
        <v>96</v>
      </c>
      <c r="H52" s="70">
        <v>4000</v>
      </c>
      <c r="I52" s="70">
        <v>4000</v>
      </c>
      <c r="J52" s="85">
        <f t="shared" si="2"/>
        <v>100</v>
      </c>
    </row>
    <row r="53" spans="1:10" ht="14.25">
      <c r="A53" s="93" t="s">
        <v>112</v>
      </c>
      <c r="B53" s="48"/>
      <c r="C53" s="32" t="s">
        <v>85</v>
      </c>
      <c r="D53" s="37" t="s">
        <v>111</v>
      </c>
      <c r="E53" s="37" t="s">
        <v>452</v>
      </c>
      <c r="F53" s="37" t="s">
        <v>106</v>
      </c>
      <c r="G53" s="33" t="s">
        <v>113</v>
      </c>
      <c r="H53" s="70">
        <v>2000</v>
      </c>
      <c r="I53" s="70">
        <v>2000</v>
      </c>
      <c r="J53" s="85">
        <v>0</v>
      </c>
    </row>
    <row r="54" spans="1:10" ht="22.5">
      <c r="A54" s="93" t="s">
        <v>103</v>
      </c>
      <c r="B54" s="48"/>
      <c r="C54" s="32" t="s">
        <v>85</v>
      </c>
      <c r="D54" s="37" t="s">
        <v>111</v>
      </c>
      <c r="E54" s="37" t="s">
        <v>452</v>
      </c>
      <c r="F54" s="37" t="s">
        <v>106</v>
      </c>
      <c r="G54" s="33" t="s">
        <v>104</v>
      </c>
      <c r="H54" s="70">
        <v>1000</v>
      </c>
      <c r="I54" s="70">
        <v>1000</v>
      </c>
      <c r="J54" s="85">
        <f t="shared" si="2"/>
        <v>100</v>
      </c>
    </row>
    <row r="55" spans="1:10" ht="14.25">
      <c r="A55" s="116" t="s">
        <v>423</v>
      </c>
      <c r="B55" s="117"/>
      <c r="C55" s="118" t="s">
        <v>85</v>
      </c>
      <c r="D55" s="119" t="s">
        <v>111</v>
      </c>
      <c r="E55" s="119" t="s">
        <v>452</v>
      </c>
      <c r="F55" s="119" t="s">
        <v>106</v>
      </c>
      <c r="G55" s="120" t="s">
        <v>422</v>
      </c>
      <c r="H55" s="121">
        <v>1000</v>
      </c>
      <c r="I55" s="121">
        <v>1000</v>
      </c>
      <c r="J55" s="131">
        <f t="shared" si="2"/>
        <v>100</v>
      </c>
    </row>
    <row r="56" spans="1:10" ht="14.25">
      <c r="A56" s="101" t="s">
        <v>395</v>
      </c>
      <c r="B56" s="102"/>
      <c r="C56" s="103"/>
      <c r="D56" s="104"/>
      <c r="E56" s="104"/>
      <c r="F56" s="104"/>
      <c r="G56" s="105"/>
      <c r="H56" s="106">
        <f>H50+H51+H52+H53+H54</f>
        <v>81100</v>
      </c>
      <c r="I56" s="106">
        <f>I50+I51+I52+I53+I54</f>
        <v>81100</v>
      </c>
      <c r="J56" s="106">
        <f>J50+J51+J52+J53+J54</f>
        <v>400</v>
      </c>
    </row>
    <row r="57" spans="1:10" ht="33.75">
      <c r="A57" s="101" t="s">
        <v>466</v>
      </c>
      <c r="B57" s="102"/>
      <c r="C57" s="103"/>
      <c r="D57" s="104"/>
      <c r="E57" s="104"/>
      <c r="F57" s="104"/>
      <c r="G57" s="105"/>
      <c r="H57" s="106">
        <v>2000</v>
      </c>
      <c r="I57" s="106"/>
      <c r="J57" s="106"/>
    </row>
    <row r="58" spans="1:10" ht="14.25">
      <c r="A58" s="93" t="s">
        <v>99</v>
      </c>
      <c r="B58" s="48"/>
      <c r="C58" s="32" t="s">
        <v>85</v>
      </c>
      <c r="D58" s="37" t="s">
        <v>396</v>
      </c>
      <c r="E58" s="37" t="s">
        <v>397</v>
      </c>
      <c r="F58" s="37" t="s">
        <v>106</v>
      </c>
      <c r="G58" s="33" t="s">
        <v>100</v>
      </c>
      <c r="H58" s="70">
        <v>2000</v>
      </c>
      <c r="I58" s="70"/>
      <c r="J58" s="115"/>
    </row>
    <row r="59" spans="1:10" ht="14.25">
      <c r="A59" s="116" t="s">
        <v>419</v>
      </c>
      <c r="B59" s="117"/>
      <c r="C59" s="118" t="s">
        <v>85</v>
      </c>
      <c r="D59" s="119" t="s">
        <v>396</v>
      </c>
      <c r="E59" s="119" t="s">
        <v>397</v>
      </c>
      <c r="F59" s="119" t="s">
        <v>106</v>
      </c>
      <c r="G59" s="120" t="s">
        <v>418</v>
      </c>
      <c r="H59" s="121">
        <v>2000</v>
      </c>
      <c r="I59" s="70">
        <v>0</v>
      </c>
      <c r="J59" s="115"/>
    </row>
    <row r="60" spans="1:10" ht="22.5" hidden="1">
      <c r="A60" s="93" t="s">
        <v>103</v>
      </c>
      <c r="B60" s="48"/>
      <c r="C60" s="32" t="s">
        <v>85</v>
      </c>
      <c r="D60" s="37" t="s">
        <v>396</v>
      </c>
      <c r="E60" s="37" t="s">
        <v>397</v>
      </c>
      <c r="F60" s="37" t="s">
        <v>106</v>
      </c>
      <c r="G60" s="33" t="s">
        <v>104</v>
      </c>
      <c r="H60" s="70"/>
      <c r="I60" s="70"/>
      <c r="J60" s="115"/>
    </row>
    <row r="61" spans="1:10" ht="14.25" hidden="1">
      <c r="A61" s="116" t="s">
        <v>437</v>
      </c>
      <c r="B61" s="117"/>
      <c r="C61" s="118" t="s">
        <v>85</v>
      </c>
      <c r="D61" s="119" t="s">
        <v>396</v>
      </c>
      <c r="E61" s="119" t="s">
        <v>397</v>
      </c>
      <c r="F61" s="119" t="s">
        <v>106</v>
      </c>
      <c r="G61" s="120" t="s">
        <v>436</v>
      </c>
      <c r="H61" s="121"/>
      <c r="I61" s="70"/>
      <c r="J61" s="115"/>
    </row>
    <row r="62" spans="1:10" ht="14.25">
      <c r="A62" s="101" t="s">
        <v>398</v>
      </c>
      <c r="B62" s="102"/>
      <c r="C62" s="103"/>
      <c r="D62" s="104"/>
      <c r="E62" s="104"/>
      <c r="F62" s="104"/>
      <c r="G62" s="105"/>
      <c r="H62" s="106">
        <v>2000</v>
      </c>
      <c r="I62" s="106"/>
      <c r="J62" s="112">
        <v>0</v>
      </c>
    </row>
    <row r="63" spans="1:10" ht="22.5">
      <c r="A63" s="101" t="s">
        <v>442</v>
      </c>
      <c r="B63" s="102"/>
      <c r="C63" s="103"/>
      <c r="D63" s="104"/>
      <c r="E63" s="104"/>
      <c r="F63" s="104"/>
      <c r="G63" s="105"/>
      <c r="H63" s="106">
        <v>871708.76</v>
      </c>
      <c r="I63" s="106">
        <v>460085</v>
      </c>
      <c r="J63" s="85">
        <f aca="true" t="shared" si="3" ref="J63:J69">I63*100/H63</f>
        <v>52.77966920970256</v>
      </c>
    </row>
    <row r="64" spans="1:10" ht="22.5">
      <c r="A64" s="93" t="s">
        <v>97</v>
      </c>
      <c r="B64" s="48"/>
      <c r="C64" s="32" t="s">
        <v>85</v>
      </c>
      <c r="D64" s="37" t="s">
        <v>114</v>
      </c>
      <c r="E64" s="37" t="s">
        <v>115</v>
      </c>
      <c r="F64" s="37" t="s">
        <v>106</v>
      </c>
      <c r="G64" s="33" t="s">
        <v>98</v>
      </c>
      <c r="H64" s="70">
        <f>H65</f>
        <v>871708.76</v>
      </c>
      <c r="I64" s="70">
        <f>I65</f>
        <v>460085</v>
      </c>
      <c r="J64" s="85">
        <f t="shared" si="3"/>
        <v>52.77966920970256</v>
      </c>
    </row>
    <row r="65" spans="1:10" ht="22.5">
      <c r="A65" s="93" t="s">
        <v>417</v>
      </c>
      <c r="B65" s="48"/>
      <c r="C65" s="32"/>
      <c r="D65" s="37"/>
      <c r="E65" s="37"/>
      <c r="F65" s="37"/>
      <c r="G65" s="33" t="s">
        <v>416</v>
      </c>
      <c r="H65" s="70">
        <v>871708.76</v>
      </c>
      <c r="I65" s="70">
        <v>460085</v>
      </c>
      <c r="J65" s="85">
        <f t="shared" si="3"/>
        <v>52.77966920970256</v>
      </c>
    </row>
    <row r="66" spans="1:10" ht="14.25">
      <c r="A66" s="101" t="s">
        <v>399</v>
      </c>
      <c r="B66" s="102"/>
      <c r="C66" s="103"/>
      <c r="D66" s="104"/>
      <c r="E66" s="104"/>
      <c r="F66" s="104"/>
      <c r="G66" s="105"/>
      <c r="H66" s="106">
        <f>H64</f>
        <v>871708.76</v>
      </c>
      <c r="I66" s="106">
        <f>I64</f>
        <v>460085</v>
      </c>
      <c r="J66" s="85">
        <f t="shared" si="3"/>
        <v>52.77966920970256</v>
      </c>
    </row>
    <row r="67" spans="1:10" ht="14.25">
      <c r="A67" s="101" t="s">
        <v>467</v>
      </c>
      <c r="B67" s="102"/>
      <c r="C67" s="103"/>
      <c r="D67" s="104"/>
      <c r="E67" s="104"/>
      <c r="F67" s="104"/>
      <c r="G67" s="105"/>
      <c r="H67" s="106">
        <f>H68</f>
        <v>258574.51</v>
      </c>
      <c r="I67" s="106">
        <f>I69</f>
        <v>187251.54</v>
      </c>
      <c r="J67" s="85">
        <f t="shared" si="3"/>
        <v>72.4168596510151</v>
      </c>
    </row>
    <row r="68" spans="1:10" ht="14.25">
      <c r="A68" s="93" t="s">
        <v>99</v>
      </c>
      <c r="B68" s="48"/>
      <c r="C68" s="32" t="s">
        <v>85</v>
      </c>
      <c r="D68" s="37" t="s">
        <v>477</v>
      </c>
      <c r="E68" s="37" t="s">
        <v>496</v>
      </c>
      <c r="F68" s="37" t="s">
        <v>106</v>
      </c>
      <c r="G68" s="33" t="s">
        <v>100</v>
      </c>
      <c r="H68" s="70">
        <f>H69</f>
        <v>258574.51</v>
      </c>
      <c r="I68" s="70">
        <f>I69</f>
        <v>187251.54</v>
      </c>
      <c r="J68" s="85">
        <f t="shared" si="3"/>
        <v>72.4168596510151</v>
      </c>
    </row>
    <row r="69" spans="1:10" ht="14.25">
      <c r="A69" s="116" t="s">
        <v>419</v>
      </c>
      <c r="B69" s="117"/>
      <c r="C69" s="118" t="s">
        <v>85</v>
      </c>
      <c r="D69" s="119" t="s">
        <v>477</v>
      </c>
      <c r="E69" s="119" t="s">
        <v>496</v>
      </c>
      <c r="F69" s="119" t="s">
        <v>106</v>
      </c>
      <c r="G69" s="120" t="s">
        <v>418</v>
      </c>
      <c r="H69" s="70">
        <v>258574.51</v>
      </c>
      <c r="I69" s="70">
        <v>187251.54</v>
      </c>
      <c r="J69" s="85">
        <f t="shared" si="3"/>
        <v>72.4168596510151</v>
      </c>
    </row>
    <row r="70" spans="1:10" ht="14.25">
      <c r="A70" s="116"/>
      <c r="B70" s="117"/>
      <c r="C70" s="118"/>
      <c r="D70" s="119"/>
      <c r="E70" s="119"/>
      <c r="F70" s="119"/>
      <c r="G70" s="120"/>
      <c r="H70" s="106"/>
      <c r="I70" s="70"/>
      <c r="J70" s="85"/>
    </row>
    <row r="71" spans="1:10" ht="45" customHeight="1">
      <c r="A71" s="101" t="s">
        <v>468</v>
      </c>
      <c r="B71" s="48"/>
      <c r="C71" s="32"/>
      <c r="D71" s="37"/>
      <c r="E71" s="37"/>
      <c r="F71" s="37"/>
      <c r="G71" s="33"/>
      <c r="H71" s="106">
        <v>99386</v>
      </c>
      <c r="I71" s="106">
        <v>99386</v>
      </c>
      <c r="J71" s="85"/>
    </row>
    <row r="72" spans="1:10" ht="22.5">
      <c r="A72" s="93" t="s">
        <v>97</v>
      </c>
      <c r="B72" s="48"/>
      <c r="C72" s="32" t="s">
        <v>85</v>
      </c>
      <c r="D72" s="37" t="s">
        <v>400</v>
      </c>
      <c r="E72" s="37" t="s">
        <v>401</v>
      </c>
      <c r="F72" s="37" t="s">
        <v>106</v>
      </c>
      <c r="G72" s="33" t="s">
        <v>104</v>
      </c>
      <c r="H72" s="70">
        <v>99386</v>
      </c>
      <c r="I72" s="70">
        <v>99386</v>
      </c>
      <c r="J72" s="85">
        <f>I72*100/H72</f>
        <v>100</v>
      </c>
    </row>
    <row r="73" spans="1:10" ht="14.25">
      <c r="A73" s="101" t="s">
        <v>402</v>
      </c>
      <c r="B73" s="102"/>
      <c r="C73" s="103"/>
      <c r="D73" s="104"/>
      <c r="E73" s="104"/>
      <c r="F73" s="104"/>
      <c r="G73" s="105"/>
      <c r="H73" s="106">
        <v>99386</v>
      </c>
      <c r="I73" s="106">
        <v>99386</v>
      </c>
      <c r="J73" s="107">
        <f>I73*100/H73</f>
        <v>100</v>
      </c>
    </row>
    <row r="74" spans="1:10" ht="14.25" hidden="1">
      <c r="A74" s="101" t="s">
        <v>443</v>
      </c>
      <c r="B74" s="102"/>
      <c r="C74" s="103"/>
      <c r="D74" s="104"/>
      <c r="E74" s="104"/>
      <c r="F74" s="104"/>
      <c r="G74" s="105"/>
      <c r="H74" s="106"/>
      <c r="I74" s="106"/>
      <c r="J74" s="107"/>
    </row>
    <row r="75" spans="1:10" ht="22.5" hidden="1">
      <c r="A75" s="93" t="s">
        <v>97</v>
      </c>
      <c r="B75" s="48"/>
      <c r="C75" s="32" t="s">
        <v>85</v>
      </c>
      <c r="D75" s="37" t="s">
        <v>116</v>
      </c>
      <c r="E75" s="37" t="s">
        <v>117</v>
      </c>
      <c r="F75" s="37" t="s">
        <v>106</v>
      </c>
      <c r="G75" s="33" t="s">
        <v>416</v>
      </c>
      <c r="H75" s="70"/>
      <c r="I75" s="70"/>
      <c r="J75" s="85"/>
    </row>
    <row r="76" spans="1:10" ht="14.25" hidden="1">
      <c r="A76" s="101" t="s">
        <v>27</v>
      </c>
      <c r="B76" s="102"/>
      <c r="C76" s="103"/>
      <c r="D76" s="104"/>
      <c r="E76" s="104"/>
      <c r="F76" s="104"/>
      <c r="G76" s="105"/>
      <c r="H76" s="106">
        <f>H75</f>
        <v>0</v>
      </c>
      <c r="I76" s="106">
        <f>I75</f>
        <v>0</v>
      </c>
      <c r="J76" s="107"/>
    </row>
    <row r="77" spans="1:10" ht="22.5" hidden="1">
      <c r="A77" s="101" t="s">
        <v>444</v>
      </c>
      <c r="B77" s="102"/>
      <c r="C77" s="103"/>
      <c r="D77" s="104"/>
      <c r="E77" s="104"/>
      <c r="F77" s="104"/>
      <c r="G77" s="105"/>
      <c r="H77" s="106"/>
      <c r="I77" s="106"/>
      <c r="J77" s="107"/>
    </row>
    <row r="78" spans="1:10" ht="22.5" hidden="1">
      <c r="A78" s="93" t="s">
        <v>97</v>
      </c>
      <c r="B78" s="48"/>
      <c r="C78" s="32" t="s">
        <v>85</v>
      </c>
      <c r="D78" s="37" t="s">
        <v>116</v>
      </c>
      <c r="E78" s="37" t="s">
        <v>118</v>
      </c>
      <c r="F78" s="37" t="s">
        <v>106</v>
      </c>
      <c r="G78" s="33" t="s">
        <v>416</v>
      </c>
      <c r="H78" s="70"/>
      <c r="I78" s="70"/>
      <c r="J78" s="85" t="e">
        <f>I78*100/H78</f>
        <v>#DIV/0!</v>
      </c>
    </row>
    <row r="79" spans="1:10" ht="22.5" hidden="1">
      <c r="A79" s="93" t="s">
        <v>101</v>
      </c>
      <c r="B79" s="48"/>
      <c r="C79" s="32" t="s">
        <v>85</v>
      </c>
      <c r="D79" s="37" t="s">
        <v>116</v>
      </c>
      <c r="E79" s="37" t="s">
        <v>118</v>
      </c>
      <c r="F79" s="37" t="s">
        <v>106</v>
      </c>
      <c r="G79" s="33" t="s">
        <v>420</v>
      </c>
      <c r="H79" s="70"/>
      <c r="I79" s="70"/>
      <c r="J79" s="85" t="e">
        <f>I79*100/H79</f>
        <v>#DIV/0!</v>
      </c>
    </row>
    <row r="80" spans="1:10" ht="14.25" hidden="1">
      <c r="A80" s="101" t="s">
        <v>403</v>
      </c>
      <c r="B80" s="102"/>
      <c r="C80" s="103"/>
      <c r="D80" s="104"/>
      <c r="E80" s="104"/>
      <c r="F80" s="104"/>
      <c r="G80" s="105"/>
      <c r="H80" s="106">
        <f>H78+H79</f>
        <v>0</v>
      </c>
      <c r="I80" s="106">
        <f>I78+I79</f>
        <v>0</v>
      </c>
      <c r="J80" s="106">
        <v>100</v>
      </c>
    </row>
    <row r="81" spans="1:10" ht="33.75" hidden="1">
      <c r="A81" s="101" t="s">
        <v>445</v>
      </c>
      <c r="B81" s="102"/>
      <c r="C81" s="103"/>
      <c r="D81" s="104"/>
      <c r="E81" s="104"/>
      <c r="F81" s="104"/>
      <c r="G81" s="105"/>
      <c r="H81" s="106"/>
      <c r="I81" s="106"/>
      <c r="J81" s="112"/>
    </row>
    <row r="82" spans="1:10" ht="22.5" hidden="1">
      <c r="A82" s="93" t="s">
        <v>97</v>
      </c>
      <c r="B82" s="48"/>
      <c r="C82" s="32" t="s">
        <v>85</v>
      </c>
      <c r="D82" s="37" t="s">
        <v>116</v>
      </c>
      <c r="E82" s="37" t="s">
        <v>119</v>
      </c>
      <c r="F82" s="37" t="s">
        <v>106</v>
      </c>
      <c r="G82" s="33" t="s">
        <v>416</v>
      </c>
      <c r="H82" s="70"/>
      <c r="I82" s="70"/>
      <c r="J82" s="85" t="e">
        <f>I82*100/H82</f>
        <v>#DIV/0!</v>
      </c>
    </row>
    <row r="83" spans="1:10" ht="14.25" hidden="1">
      <c r="A83" s="101" t="s">
        <v>388</v>
      </c>
      <c r="B83" s="102"/>
      <c r="C83" s="103"/>
      <c r="D83" s="104"/>
      <c r="E83" s="104"/>
      <c r="F83" s="104"/>
      <c r="G83" s="105"/>
      <c r="H83" s="106"/>
      <c r="I83" s="106"/>
      <c r="J83" s="107">
        <v>100</v>
      </c>
    </row>
    <row r="84" spans="1:10" ht="14.25" hidden="1">
      <c r="A84" s="101" t="s">
        <v>450</v>
      </c>
      <c r="B84" s="102"/>
      <c r="C84" s="103"/>
      <c r="D84" s="104"/>
      <c r="E84" s="104"/>
      <c r="F84" s="104"/>
      <c r="G84" s="105"/>
      <c r="H84" s="106">
        <f>H76+H80+H83</f>
        <v>0</v>
      </c>
      <c r="I84" s="106">
        <f>I76+I80+I83</f>
        <v>0</v>
      </c>
      <c r="J84" s="107" t="e">
        <f>I84*100/H84</f>
        <v>#DIV/0!</v>
      </c>
    </row>
    <row r="85" spans="1:10" ht="14.25">
      <c r="A85" s="101"/>
      <c r="B85" s="102"/>
      <c r="C85" s="103"/>
      <c r="D85" s="104"/>
      <c r="E85" s="104"/>
      <c r="F85" s="104"/>
      <c r="G85" s="105"/>
      <c r="H85" s="106"/>
      <c r="I85" s="106"/>
      <c r="J85" s="107"/>
    </row>
    <row r="86" spans="1:10" ht="33.75">
      <c r="A86" s="101" t="s">
        <v>489</v>
      </c>
      <c r="B86" s="102"/>
      <c r="C86" s="103"/>
      <c r="D86" s="104"/>
      <c r="E86" s="104"/>
      <c r="F86" s="104"/>
      <c r="G86" s="105"/>
      <c r="H86" s="106">
        <v>208295</v>
      </c>
      <c r="I86" s="106">
        <v>208295</v>
      </c>
      <c r="J86" s="107">
        <v>100</v>
      </c>
    </row>
    <row r="87" spans="1:10" ht="14.25">
      <c r="A87" s="116" t="s">
        <v>490</v>
      </c>
      <c r="B87" s="102"/>
      <c r="C87" s="32" t="s">
        <v>85</v>
      </c>
      <c r="D87" s="37" t="s">
        <v>116</v>
      </c>
      <c r="E87" s="37" t="s">
        <v>117</v>
      </c>
      <c r="F87" s="37" t="s">
        <v>106</v>
      </c>
      <c r="G87" s="33" t="s">
        <v>98</v>
      </c>
      <c r="H87" s="70">
        <v>208295</v>
      </c>
      <c r="I87" s="70">
        <v>208295</v>
      </c>
      <c r="J87" s="85">
        <v>100</v>
      </c>
    </row>
    <row r="88" spans="1:10" ht="14.25">
      <c r="A88" s="101"/>
      <c r="B88" s="102"/>
      <c r="C88" s="103"/>
      <c r="D88" s="104"/>
      <c r="E88" s="104"/>
      <c r="F88" s="104"/>
      <c r="G88" s="105"/>
      <c r="H88" s="106"/>
      <c r="I88" s="106"/>
      <c r="J88" s="107"/>
    </row>
    <row r="89" spans="1:10" ht="14.25" hidden="1">
      <c r="A89" s="101"/>
      <c r="B89" s="102"/>
      <c r="C89" s="103"/>
      <c r="D89" s="104"/>
      <c r="E89" s="104"/>
      <c r="F89" s="104"/>
      <c r="G89" s="105"/>
      <c r="H89" s="106"/>
      <c r="I89" s="106"/>
      <c r="J89" s="107"/>
    </row>
    <row r="90" spans="1:10" ht="14.25" hidden="1">
      <c r="A90" s="101"/>
      <c r="B90" s="102"/>
      <c r="C90" s="103"/>
      <c r="D90" s="104"/>
      <c r="E90" s="104"/>
      <c r="F90" s="104"/>
      <c r="G90" s="105"/>
      <c r="H90" s="106"/>
      <c r="I90" s="106"/>
      <c r="J90" s="107"/>
    </row>
    <row r="91" spans="1:10" ht="14.25" hidden="1">
      <c r="A91" s="101"/>
      <c r="B91" s="102"/>
      <c r="C91" s="103"/>
      <c r="D91" s="104"/>
      <c r="E91" s="104"/>
      <c r="F91" s="104"/>
      <c r="G91" s="105"/>
      <c r="H91" s="106"/>
      <c r="I91" s="106"/>
      <c r="J91" s="107"/>
    </row>
    <row r="92" spans="1:10" ht="22.5">
      <c r="A92" s="101" t="s">
        <v>474</v>
      </c>
      <c r="B92" s="102"/>
      <c r="C92" s="103"/>
      <c r="D92" s="104"/>
      <c r="E92" s="104"/>
      <c r="F92" s="104"/>
      <c r="G92" s="105"/>
      <c r="H92" s="106">
        <f>H93</f>
        <v>117250</v>
      </c>
      <c r="I92" s="106">
        <f>I93</f>
        <v>117250</v>
      </c>
      <c r="J92" s="107">
        <v>100</v>
      </c>
    </row>
    <row r="93" spans="1:10" ht="22.5">
      <c r="A93" s="93" t="s">
        <v>101</v>
      </c>
      <c r="B93" s="48"/>
      <c r="C93" s="32" t="s">
        <v>85</v>
      </c>
      <c r="D93" s="37" t="s">
        <v>116</v>
      </c>
      <c r="E93" s="37" t="s">
        <v>118</v>
      </c>
      <c r="F93" s="37" t="s">
        <v>106</v>
      </c>
      <c r="G93" s="33" t="s">
        <v>102</v>
      </c>
      <c r="H93" s="70">
        <f>H94</f>
        <v>117250</v>
      </c>
      <c r="I93" s="70">
        <f>I94</f>
        <v>117250</v>
      </c>
      <c r="J93" s="107">
        <v>100</v>
      </c>
    </row>
    <row r="94" spans="1:10" ht="14.25">
      <c r="A94" s="93" t="s">
        <v>421</v>
      </c>
      <c r="B94" s="48"/>
      <c r="C94" s="32" t="s">
        <v>85</v>
      </c>
      <c r="D94" s="37" t="s">
        <v>116</v>
      </c>
      <c r="E94" s="37" t="s">
        <v>118</v>
      </c>
      <c r="F94" s="37" t="s">
        <v>106</v>
      </c>
      <c r="G94" s="33" t="s">
        <v>420</v>
      </c>
      <c r="H94" s="70">
        <f>18250+99000</f>
        <v>117250</v>
      </c>
      <c r="I94" s="70">
        <v>117250</v>
      </c>
      <c r="J94" s="107">
        <v>100</v>
      </c>
    </row>
    <row r="95" spans="1:10" ht="14.25">
      <c r="A95" s="101"/>
      <c r="B95" s="102"/>
      <c r="C95" s="103"/>
      <c r="D95" s="104"/>
      <c r="E95" s="104"/>
      <c r="F95" s="104"/>
      <c r="G95" s="105"/>
      <c r="H95" s="106"/>
      <c r="I95" s="106"/>
      <c r="J95" s="107"/>
    </row>
    <row r="96" spans="1:10" ht="14.25">
      <c r="A96" s="101" t="s">
        <v>486</v>
      </c>
      <c r="B96" s="48"/>
      <c r="C96" s="103" t="s">
        <v>464</v>
      </c>
      <c r="D96" s="104" t="s">
        <v>120</v>
      </c>
      <c r="E96" s="104" t="s">
        <v>121</v>
      </c>
      <c r="F96" s="104" t="s">
        <v>461</v>
      </c>
      <c r="G96" s="105" t="s">
        <v>461</v>
      </c>
      <c r="H96" s="106">
        <f>H97+H98+H99+H101+H103+H107+H111+H109</f>
        <v>1631078.73</v>
      </c>
      <c r="I96" s="106">
        <f>I97+I98+I99+I101+I103+I107+I111+I109</f>
        <v>1606470.94</v>
      </c>
      <c r="J96" s="85">
        <f aca="true" t="shared" si="4" ref="J96:J102">I96*100/H96</f>
        <v>98.49131807389824</v>
      </c>
    </row>
    <row r="97" spans="1:10" ht="14.25">
      <c r="A97" s="116" t="s">
        <v>84</v>
      </c>
      <c r="B97" s="117"/>
      <c r="C97" s="118" t="s">
        <v>464</v>
      </c>
      <c r="D97" s="119" t="s">
        <v>120</v>
      </c>
      <c r="E97" s="119" t="s">
        <v>121</v>
      </c>
      <c r="F97" s="119" t="s">
        <v>475</v>
      </c>
      <c r="G97" s="120" t="s">
        <v>89</v>
      </c>
      <c r="H97" s="121">
        <v>912000</v>
      </c>
      <c r="I97" s="121">
        <v>911985.17</v>
      </c>
      <c r="J97" s="85">
        <f t="shared" si="4"/>
        <v>99.99837390350878</v>
      </c>
    </row>
    <row r="98" spans="1:10" ht="22.5">
      <c r="A98" s="116" t="s">
        <v>90</v>
      </c>
      <c r="B98" s="117"/>
      <c r="C98" s="118" t="s">
        <v>464</v>
      </c>
      <c r="D98" s="119" t="s">
        <v>120</v>
      </c>
      <c r="E98" s="119" t="s">
        <v>121</v>
      </c>
      <c r="F98" s="119" t="s">
        <v>475</v>
      </c>
      <c r="G98" s="120" t="s">
        <v>91</v>
      </c>
      <c r="H98" s="121">
        <v>276700</v>
      </c>
      <c r="I98" s="121">
        <v>276646.09</v>
      </c>
      <c r="J98" s="85">
        <f t="shared" si="4"/>
        <v>99.9805168052042</v>
      </c>
    </row>
    <row r="99" spans="1:10" ht="14.25">
      <c r="A99" s="116" t="s">
        <v>105</v>
      </c>
      <c r="B99" s="117"/>
      <c r="C99" s="118" t="s">
        <v>464</v>
      </c>
      <c r="D99" s="119" t="s">
        <v>120</v>
      </c>
      <c r="E99" s="119" t="s">
        <v>121</v>
      </c>
      <c r="F99" s="119" t="s">
        <v>106</v>
      </c>
      <c r="G99" s="120" t="s">
        <v>107</v>
      </c>
      <c r="H99" s="121">
        <v>220000</v>
      </c>
      <c r="I99" s="121">
        <f>I100</f>
        <v>195460.95</v>
      </c>
      <c r="J99" s="85">
        <f t="shared" si="4"/>
        <v>88.84588636363637</v>
      </c>
    </row>
    <row r="100" spans="1:10" ht="22.5">
      <c r="A100" s="116" t="s">
        <v>424</v>
      </c>
      <c r="B100" s="117"/>
      <c r="C100" s="118"/>
      <c r="D100" s="119"/>
      <c r="E100" s="119"/>
      <c r="F100" s="119"/>
      <c r="G100" s="120" t="s">
        <v>425</v>
      </c>
      <c r="H100" s="121">
        <v>220000</v>
      </c>
      <c r="I100" s="121">
        <v>195460.95</v>
      </c>
      <c r="J100" s="85">
        <f t="shared" si="4"/>
        <v>88.84588636363637</v>
      </c>
    </row>
    <row r="101" spans="1:10" ht="14.25">
      <c r="A101" s="116" t="s">
        <v>459</v>
      </c>
      <c r="B101" s="117"/>
      <c r="C101" s="118" t="s">
        <v>464</v>
      </c>
      <c r="D101" s="119" t="s">
        <v>120</v>
      </c>
      <c r="E101" s="119" t="s">
        <v>121</v>
      </c>
      <c r="F101" s="119" t="s">
        <v>106</v>
      </c>
      <c r="G101" s="120" t="s">
        <v>98</v>
      </c>
      <c r="H101" s="121">
        <v>18000</v>
      </c>
      <c r="I101" s="121">
        <v>18000</v>
      </c>
      <c r="J101" s="85">
        <f t="shared" si="4"/>
        <v>100</v>
      </c>
    </row>
    <row r="102" spans="1:10" ht="22.5">
      <c r="A102" s="116" t="s">
        <v>417</v>
      </c>
      <c r="B102" s="117"/>
      <c r="C102" s="118"/>
      <c r="D102" s="119"/>
      <c r="E102" s="119"/>
      <c r="F102" s="119"/>
      <c r="G102" s="120" t="s">
        <v>416</v>
      </c>
      <c r="H102" s="121">
        <v>18000</v>
      </c>
      <c r="I102" s="121">
        <v>18000</v>
      </c>
      <c r="J102" s="85">
        <f t="shared" si="4"/>
        <v>100</v>
      </c>
    </row>
    <row r="103" spans="1:10" ht="14.25">
      <c r="A103" s="93" t="s">
        <v>462</v>
      </c>
      <c r="B103" s="48"/>
      <c r="C103" s="32" t="s">
        <v>464</v>
      </c>
      <c r="D103" s="37" t="s">
        <v>120</v>
      </c>
      <c r="E103" s="37" t="s">
        <v>121</v>
      </c>
      <c r="F103" s="37" t="s">
        <v>106</v>
      </c>
      <c r="G103" s="33" t="s">
        <v>100</v>
      </c>
      <c r="H103" s="70">
        <v>152520</v>
      </c>
      <c r="I103" s="70">
        <v>152520</v>
      </c>
      <c r="J103" s="85">
        <f aca="true" t="shared" si="5" ref="J103:J115">I103*100/H103</f>
        <v>100</v>
      </c>
    </row>
    <row r="104" spans="1:10" ht="14.25" hidden="1">
      <c r="A104" s="101" t="s">
        <v>458</v>
      </c>
      <c r="B104" s="48"/>
      <c r="C104" s="32" t="s">
        <v>85</v>
      </c>
      <c r="D104" s="37" t="s">
        <v>120</v>
      </c>
      <c r="E104" s="37" t="s">
        <v>121</v>
      </c>
      <c r="F104" s="37" t="s">
        <v>404</v>
      </c>
      <c r="G104" s="33" t="s">
        <v>122</v>
      </c>
      <c r="H104" s="70"/>
      <c r="I104" s="70"/>
      <c r="J104" s="85" t="e">
        <f t="shared" si="5"/>
        <v>#DIV/0!</v>
      </c>
    </row>
    <row r="105" spans="1:10" ht="14.25" hidden="1">
      <c r="A105" s="116" t="s">
        <v>459</v>
      </c>
      <c r="B105" s="117"/>
      <c r="C105" s="118" t="s">
        <v>85</v>
      </c>
      <c r="D105" s="119" t="s">
        <v>120</v>
      </c>
      <c r="E105" s="119" t="s">
        <v>121</v>
      </c>
      <c r="F105" s="119"/>
      <c r="G105" s="120" t="s">
        <v>409</v>
      </c>
      <c r="H105" s="121"/>
      <c r="I105" s="121"/>
      <c r="J105" s="85" t="e">
        <f t="shared" si="5"/>
        <v>#DIV/0!</v>
      </c>
    </row>
    <row r="106" spans="1:10" ht="14.25">
      <c r="A106" s="116" t="s">
        <v>419</v>
      </c>
      <c r="B106" s="117"/>
      <c r="C106" s="118"/>
      <c r="D106" s="119"/>
      <c r="E106" s="119"/>
      <c r="F106" s="119"/>
      <c r="G106" s="120" t="s">
        <v>418</v>
      </c>
      <c r="H106" s="121">
        <v>152520</v>
      </c>
      <c r="I106" s="121">
        <v>152520</v>
      </c>
      <c r="J106" s="85">
        <f t="shared" si="5"/>
        <v>100</v>
      </c>
    </row>
    <row r="107" spans="1:10" ht="14.25">
      <c r="A107" s="116" t="s">
        <v>463</v>
      </c>
      <c r="B107" s="117"/>
      <c r="C107" s="118" t="s">
        <v>464</v>
      </c>
      <c r="D107" s="119" t="s">
        <v>120</v>
      </c>
      <c r="E107" s="119" t="s">
        <v>121</v>
      </c>
      <c r="F107" s="119" t="s">
        <v>106</v>
      </c>
      <c r="G107" s="120" t="s">
        <v>109</v>
      </c>
      <c r="H107" s="121">
        <v>42655</v>
      </c>
      <c r="I107" s="121">
        <v>42655</v>
      </c>
      <c r="J107" s="85">
        <f t="shared" si="5"/>
        <v>100</v>
      </c>
    </row>
    <row r="108" spans="1:10" ht="14.25">
      <c r="A108" s="116" t="s">
        <v>431</v>
      </c>
      <c r="B108" s="117"/>
      <c r="C108" s="118"/>
      <c r="D108" s="119"/>
      <c r="E108" s="119"/>
      <c r="F108" s="119"/>
      <c r="G108" s="120" t="s">
        <v>430</v>
      </c>
      <c r="H108" s="121">
        <v>42655</v>
      </c>
      <c r="I108" s="70">
        <v>42655</v>
      </c>
      <c r="J108" s="85">
        <f t="shared" si="5"/>
        <v>100</v>
      </c>
    </row>
    <row r="109" spans="1:10" ht="22.5">
      <c r="A109" s="116" t="s">
        <v>103</v>
      </c>
      <c r="B109" s="117"/>
      <c r="C109" s="118" t="s">
        <v>85</v>
      </c>
      <c r="D109" s="119" t="s">
        <v>120</v>
      </c>
      <c r="E109" s="119" t="s">
        <v>121</v>
      </c>
      <c r="F109" s="119" t="s">
        <v>106</v>
      </c>
      <c r="G109" s="120" t="s">
        <v>104</v>
      </c>
      <c r="H109" s="121">
        <v>8000</v>
      </c>
      <c r="I109" s="70">
        <v>8000</v>
      </c>
      <c r="J109" s="85">
        <f t="shared" si="5"/>
        <v>100</v>
      </c>
    </row>
    <row r="110" spans="1:10" ht="14.25">
      <c r="A110" s="116" t="s">
        <v>423</v>
      </c>
      <c r="B110" s="117"/>
      <c r="C110" s="118" t="s">
        <v>85</v>
      </c>
      <c r="D110" s="119" t="s">
        <v>120</v>
      </c>
      <c r="E110" s="119" t="s">
        <v>121</v>
      </c>
      <c r="F110" s="119" t="s">
        <v>106</v>
      </c>
      <c r="G110" s="120" t="s">
        <v>422</v>
      </c>
      <c r="H110" s="121">
        <v>8000</v>
      </c>
      <c r="I110" s="70">
        <v>8000</v>
      </c>
      <c r="J110" s="85">
        <f t="shared" si="5"/>
        <v>100</v>
      </c>
    </row>
    <row r="111" spans="1:10" ht="14.25">
      <c r="A111" s="116" t="s">
        <v>463</v>
      </c>
      <c r="B111" s="117"/>
      <c r="C111" s="118" t="s">
        <v>464</v>
      </c>
      <c r="D111" s="119" t="s">
        <v>120</v>
      </c>
      <c r="E111" s="119" t="s">
        <v>121</v>
      </c>
      <c r="F111" s="119" t="s">
        <v>491</v>
      </c>
      <c r="G111" s="120" t="s">
        <v>109</v>
      </c>
      <c r="H111" s="121">
        <v>1203.73</v>
      </c>
      <c r="I111" s="70">
        <v>1203.73</v>
      </c>
      <c r="J111" s="85">
        <f t="shared" si="5"/>
        <v>100</v>
      </c>
    </row>
    <row r="112" spans="1:10" ht="14.25">
      <c r="A112" s="163" t="s">
        <v>492</v>
      </c>
      <c r="B112" s="117"/>
      <c r="C112" s="118" t="s">
        <v>464</v>
      </c>
      <c r="D112" s="119" t="s">
        <v>120</v>
      </c>
      <c r="E112" s="119" t="s">
        <v>121</v>
      </c>
      <c r="F112" s="119" t="s">
        <v>110</v>
      </c>
      <c r="G112" s="120" t="s">
        <v>435</v>
      </c>
      <c r="H112" s="121">
        <v>1203.73</v>
      </c>
      <c r="I112" s="70">
        <v>1203.73</v>
      </c>
      <c r="J112" s="85">
        <f t="shared" si="5"/>
        <v>100</v>
      </c>
    </row>
    <row r="113" spans="1:10" ht="14.25">
      <c r="A113" s="116"/>
      <c r="B113" s="117"/>
      <c r="C113" s="118"/>
      <c r="D113" s="119"/>
      <c r="E113" s="119"/>
      <c r="F113" s="119"/>
      <c r="G113" s="120"/>
      <c r="H113" s="121"/>
      <c r="I113" s="70"/>
      <c r="J113" s="85"/>
    </row>
    <row r="114" spans="1:10" ht="22.5">
      <c r="A114" s="101" t="s">
        <v>483</v>
      </c>
      <c r="B114" s="102"/>
      <c r="C114" s="103" t="s">
        <v>464</v>
      </c>
      <c r="D114" s="104" t="s">
        <v>120</v>
      </c>
      <c r="E114" s="104" t="s">
        <v>484</v>
      </c>
      <c r="F114" s="104" t="s">
        <v>480</v>
      </c>
      <c r="G114" s="105" t="s">
        <v>480</v>
      </c>
      <c r="H114" s="106">
        <v>471805</v>
      </c>
      <c r="I114" s="106">
        <f>I115</f>
        <v>471805</v>
      </c>
      <c r="J114" s="85">
        <f t="shared" si="5"/>
        <v>100</v>
      </c>
    </row>
    <row r="115" spans="1:10" ht="22.5">
      <c r="A115" s="116" t="s">
        <v>485</v>
      </c>
      <c r="B115" s="117"/>
      <c r="C115" s="118" t="s">
        <v>464</v>
      </c>
      <c r="D115" s="119" t="s">
        <v>120</v>
      </c>
      <c r="E115" s="119" t="s">
        <v>484</v>
      </c>
      <c r="F115" s="119" t="s">
        <v>106</v>
      </c>
      <c r="G115" s="120" t="s">
        <v>102</v>
      </c>
      <c r="H115" s="121">
        <v>471805</v>
      </c>
      <c r="I115" s="70">
        <v>471805</v>
      </c>
      <c r="J115" s="85">
        <f t="shared" si="5"/>
        <v>100</v>
      </c>
    </row>
    <row r="116" spans="1:10" ht="14.25">
      <c r="A116" s="116"/>
      <c r="B116" s="117"/>
      <c r="C116" s="118"/>
      <c r="D116" s="119"/>
      <c r="E116" s="119"/>
      <c r="F116" s="119"/>
      <c r="G116" s="120"/>
      <c r="H116" s="121"/>
      <c r="I116" s="70"/>
      <c r="J116" s="85"/>
    </row>
    <row r="117" spans="1:10" ht="14.25">
      <c r="A117" s="116"/>
      <c r="B117" s="117"/>
      <c r="C117" s="118"/>
      <c r="D117" s="119"/>
      <c r="E117" s="119"/>
      <c r="F117" s="119"/>
      <c r="G117" s="120"/>
      <c r="H117" s="121"/>
      <c r="I117" s="70"/>
      <c r="J117" s="85"/>
    </row>
    <row r="118" spans="1:10" ht="22.5">
      <c r="A118" s="101" t="s">
        <v>478</v>
      </c>
      <c r="B118" s="117"/>
      <c r="C118" s="165" t="s">
        <v>464</v>
      </c>
      <c r="D118" s="166" t="s">
        <v>120</v>
      </c>
      <c r="E118" s="166" t="s">
        <v>479</v>
      </c>
      <c r="F118" s="166" t="s">
        <v>480</v>
      </c>
      <c r="G118" s="167" t="s">
        <v>480</v>
      </c>
      <c r="H118" s="168">
        <v>35795</v>
      </c>
      <c r="I118" s="106">
        <v>35795</v>
      </c>
      <c r="J118" s="85">
        <f>I118*100/H118</f>
        <v>100</v>
      </c>
    </row>
    <row r="119" spans="1:10" ht="33.75">
      <c r="A119" s="116" t="s">
        <v>481</v>
      </c>
      <c r="B119" s="117"/>
      <c r="C119" s="118" t="s">
        <v>464</v>
      </c>
      <c r="D119" s="119" t="s">
        <v>120</v>
      </c>
      <c r="E119" s="119" t="s">
        <v>479</v>
      </c>
      <c r="F119" s="119" t="s">
        <v>106</v>
      </c>
      <c r="G119" s="120" t="s">
        <v>102</v>
      </c>
      <c r="H119" s="121">
        <v>35795</v>
      </c>
      <c r="I119" s="70">
        <v>35795</v>
      </c>
      <c r="J119" s="85">
        <f>I119*100/H119</f>
        <v>100</v>
      </c>
    </row>
    <row r="120" spans="1:10" ht="14.25">
      <c r="A120" s="116"/>
      <c r="B120" s="117"/>
      <c r="C120" s="118"/>
      <c r="D120" s="119"/>
      <c r="E120" s="119"/>
      <c r="F120" s="119"/>
      <c r="G120" s="120"/>
      <c r="H120" s="121"/>
      <c r="I120" s="70"/>
      <c r="J120" s="85"/>
    </row>
    <row r="121" spans="1:10" ht="14.25">
      <c r="A121" s="101" t="s">
        <v>487</v>
      </c>
      <c r="B121" s="48"/>
      <c r="C121" s="103" t="s">
        <v>464</v>
      </c>
      <c r="D121" s="104" t="s">
        <v>120</v>
      </c>
      <c r="E121" s="104" t="s">
        <v>123</v>
      </c>
      <c r="F121" s="104" t="s">
        <v>461</v>
      </c>
      <c r="G121" s="105" t="s">
        <v>461</v>
      </c>
      <c r="H121" s="106">
        <f>H122+H123+H124+H126+H130+H132+H128</f>
        <v>956000</v>
      </c>
      <c r="I121" s="106">
        <f>I122+I123+I124+I126+I130+I132+I128</f>
        <v>944602.27</v>
      </c>
      <c r="J121" s="85">
        <f>I121*100/H121</f>
        <v>98.80776882845188</v>
      </c>
    </row>
    <row r="122" spans="1:10" ht="14.25">
      <c r="A122" s="116" t="s">
        <v>84</v>
      </c>
      <c r="B122" s="117"/>
      <c r="C122" s="118" t="s">
        <v>464</v>
      </c>
      <c r="D122" s="119" t="s">
        <v>120</v>
      </c>
      <c r="E122" s="119" t="s">
        <v>123</v>
      </c>
      <c r="F122" s="119" t="s">
        <v>475</v>
      </c>
      <c r="G122" s="120" t="s">
        <v>89</v>
      </c>
      <c r="H122" s="121">
        <v>640000</v>
      </c>
      <c r="I122" s="121">
        <v>638300.93</v>
      </c>
      <c r="J122" s="85">
        <f>I122*100/H122</f>
        <v>99.73452031250001</v>
      </c>
    </row>
    <row r="123" spans="1:10" ht="22.5">
      <c r="A123" s="116" t="s">
        <v>90</v>
      </c>
      <c r="B123" s="117"/>
      <c r="C123" s="118" t="s">
        <v>464</v>
      </c>
      <c r="D123" s="119" t="s">
        <v>120</v>
      </c>
      <c r="E123" s="119" t="s">
        <v>123</v>
      </c>
      <c r="F123" s="119" t="s">
        <v>475</v>
      </c>
      <c r="G123" s="120" t="s">
        <v>91</v>
      </c>
      <c r="H123" s="121">
        <v>191000</v>
      </c>
      <c r="I123" s="121">
        <v>190950.65</v>
      </c>
      <c r="J123" s="85">
        <f>I123*100/H123</f>
        <v>99.97416230366493</v>
      </c>
    </row>
    <row r="124" spans="1:10" ht="14.25">
      <c r="A124" s="116" t="s">
        <v>105</v>
      </c>
      <c r="B124" s="117"/>
      <c r="C124" s="118" t="s">
        <v>464</v>
      </c>
      <c r="D124" s="119" t="s">
        <v>120</v>
      </c>
      <c r="E124" s="119" t="s">
        <v>123</v>
      </c>
      <c r="F124" s="119" t="s">
        <v>106</v>
      </c>
      <c r="G124" s="120" t="s">
        <v>107</v>
      </c>
      <c r="H124" s="121">
        <v>60000</v>
      </c>
      <c r="I124" s="121">
        <v>50443.99</v>
      </c>
      <c r="J124" s="85">
        <f>I124*100/H124</f>
        <v>84.07331666666667</v>
      </c>
    </row>
    <row r="125" spans="1:10" ht="22.5">
      <c r="A125" s="116" t="s">
        <v>424</v>
      </c>
      <c r="B125" s="117"/>
      <c r="C125" s="118"/>
      <c r="D125" s="119"/>
      <c r="E125" s="119"/>
      <c r="F125" s="119"/>
      <c r="G125" s="120" t="s">
        <v>425</v>
      </c>
      <c r="H125" s="121">
        <v>60000</v>
      </c>
      <c r="I125" s="121">
        <v>50443.99</v>
      </c>
      <c r="J125" s="85">
        <f>I125*100/H125</f>
        <v>84.07331666666667</v>
      </c>
    </row>
    <row r="126" spans="1:10" ht="14.25">
      <c r="A126" s="116" t="s">
        <v>408</v>
      </c>
      <c r="B126" s="117"/>
      <c r="C126" s="118" t="s">
        <v>464</v>
      </c>
      <c r="D126" s="119" t="s">
        <v>120</v>
      </c>
      <c r="E126" s="119" t="s">
        <v>123</v>
      </c>
      <c r="F126" s="119" t="s">
        <v>106</v>
      </c>
      <c r="G126" s="120" t="s">
        <v>100</v>
      </c>
      <c r="H126" s="121">
        <v>16000</v>
      </c>
      <c r="I126" s="121">
        <v>15906.7</v>
      </c>
      <c r="J126" s="85">
        <f aca="true" t="shared" si="6" ref="J126:J137">I126*100/H126</f>
        <v>99.416875</v>
      </c>
    </row>
    <row r="127" spans="1:10" ht="14.25">
      <c r="A127" s="116" t="s">
        <v>472</v>
      </c>
      <c r="B127" s="117"/>
      <c r="C127" s="118"/>
      <c r="D127" s="119"/>
      <c r="E127" s="119"/>
      <c r="F127" s="119"/>
      <c r="G127" s="120" t="s">
        <v>471</v>
      </c>
      <c r="H127" s="121">
        <v>16000</v>
      </c>
      <c r="I127" s="121">
        <v>15906.7</v>
      </c>
      <c r="J127" s="85">
        <f t="shared" si="6"/>
        <v>99.416875</v>
      </c>
    </row>
    <row r="128" spans="1:10" ht="14.25" hidden="1">
      <c r="A128" s="116"/>
      <c r="B128" s="117"/>
      <c r="C128" s="118"/>
      <c r="D128" s="119"/>
      <c r="E128" s="119"/>
      <c r="F128" s="119"/>
      <c r="G128" s="120"/>
      <c r="H128" s="121"/>
      <c r="I128" s="121"/>
      <c r="J128" s="85" t="e">
        <f t="shared" si="6"/>
        <v>#DIV/0!</v>
      </c>
    </row>
    <row r="129" spans="1:10" ht="14.25" hidden="1">
      <c r="A129" s="116"/>
      <c r="B129" s="117"/>
      <c r="C129" s="118"/>
      <c r="D129" s="119"/>
      <c r="E129" s="119"/>
      <c r="F129" s="119"/>
      <c r="G129" s="120"/>
      <c r="H129" s="121"/>
      <c r="I129" s="121"/>
      <c r="J129" s="85" t="e">
        <f t="shared" si="6"/>
        <v>#DIV/0!</v>
      </c>
    </row>
    <row r="130" spans="1:10" ht="14.25">
      <c r="A130" s="116" t="s">
        <v>451</v>
      </c>
      <c r="B130" s="117"/>
      <c r="C130" s="118" t="s">
        <v>464</v>
      </c>
      <c r="D130" s="119" t="s">
        <v>120</v>
      </c>
      <c r="E130" s="119" t="s">
        <v>123</v>
      </c>
      <c r="F130" s="119" t="s">
        <v>106</v>
      </c>
      <c r="G130" s="120" t="s">
        <v>102</v>
      </c>
      <c r="H130" s="121">
        <v>21000</v>
      </c>
      <c r="I130" s="121">
        <v>21000</v>
      </c>
      <c r="J130" s="85">
        <f t="shared" si="6"/>
        <v>100</v>
      </c>
    </row>
    <row r="131" spans="1:10" ht="14.25">
      <c r="A131" s="116" t="s">
        <v>421</v>
      </c>
      <c r="B131" s="117"/>
      <c r="C131" s="118"/>
      <c r="D131" s="119"/>
      <c r="E131" s="119"/>
      <c r="F131" s="119"/>
      <c r="G131" s="120" t="s">
        <v>420</v>
      </c>
      <c r="H131" s="121">
        <v>21000</v>
      </c>
      <c r="I131" s="121">
        <v>21000</v>
      </c>
      <c r="J131" s="85">
        <f t="shared" si="6"/>
        <v>100</v>
      </c>
    </row>
    <row r="132" spans="1:10" ht="22.5">
      <c r="A132" s="116" t="s">
        <v>103</v>
      </c>
      <c r="B132" s="117"/>
      <c r="C132" s="118" t="s">
        <v>464</v>
      </c>
      <c r="D132" s="119" t="s">
        <v>120</v>
      </c>
      <c r="E132" s="119" t="s">
        <v>123</v>
      </c>
      <c r="F132" s="119" t="s">
        <v>106</v>
      </c>
      <c r="G132" s="120" t="s">
        <v>104</v>
      </c>
      <c r="H132" s="121">
        <v>28000</v>
      </c>
      <c r="I132" s="121">
        <v>28000</v>
      </c>
      <c r="J132" s="85">
        <f t="shared" si="6"/>
        <v>100</v>
      </c>
    </row>
    <row r="133" spans="1:10" ht="22.5" hidden="1">
      <c r="A133" s="101" t="s">
        <v>446</v>
      </c>
      <c r="B133" s="48"/>
      <c r="C133" s="32" t="s">
        <v>85</v>
      </c>
      <c r="D133" s="37" t="s">
        <v>120</v>
      </c>
      <c r="E133" s="37" t="s">
        <v>405</v>
      </c>
      <c r="F133" s="37" t="s">
        <v>404</v>
      </c>
      <c r="G133" s="33" t="s">
        <v>122</v>
      </c>
      <c r="H133" s="70"/>
      <c r="I133" s="70"/>
      <c r="J133" s="85" t="e">
        <f t="shared" si="6"/>
        <v>#DIV/0!</v>
      </c>
    </row>
    <row r="134" spans="1:10" ht="14.25" hidden="1">
      <c r="A134" s="93" t="s">
        <v>410</v>
      </c>
      <c r="B134" s="48"/>
      <c r="C134" s="32"/>
      <c r="D134" s="37"/>
      <c r="E134" s="37"/>
      <c r="F134" s="37"/>
      <c r="G134" s="33" t="s">
        <v>409</v>
      </c>
      <c r="H134" s="70"/>
      <c r="I134" s="70"/>
      <c r="J134" s="85" t="e">
        <f t="shared" si="6"/>
        <v>#DIV/0!</v>
      </c>
    </row>
    <row r="135" spans="1:10" ht="22.5" hidden="1">
      <c r="A135" s="101" t="s">
        <v>447</v>
      </c>
      <c r="B135" s="48"/>
      <c r="C135" s="32" t="s">
        <v>85</v>
      </c>
      <c r="D135" s="37" t="s">
        <v>120</v>
      </c>
      <c r="E135" s="37" t="s">
        <v>406</v>
      </c>
      <c r="F135" s="37" t="s">
        <v>404</v>
      </c>
      <c r="G135" s="33" t="s">
        <v>122</v>
      </c>
      <c r="H135" s="70"/>
      <c r="I135" s="70"/>
      <c r="J135" s="85" t="e">
        <f t="shared" si="6"/>
        <v>#DIV/0!</v>
      </c>
    </row>
    <row r="136" spans="1:10" ht="14.25" hidden="1">
      <c r="A136" s="93" t="s">
        <v>84</v>
      </c>
      <c r="B136" s="48"/>
      <c r="C136" s="32"/>
      <c r="D136" s="37"/>
      <c r="E136" s="37"/>
      <c r="F136" s="37"/>
      <c r="G136" s="33" t="s">
        <v>407</v>
      </c>
      <c r="H136" s="70"/>
      <c r="I136" s="70"/>
      <c r="J136" s="85" t="e">
        <f t="shared" si="6"/>
        <v>#DIV/0!</v>
      </c>
    </row>
    <row r="137" spans="1:10" ht="14.25">
      <c r="A137" s="93" t="s">
        <v>470</v>
      </c>
      <c r="B137" s="48"/>
      <c r="C137" s="32"/>
      <c r="D137" s="37"/>
      <c r="E137" s="37"/>
      <c r="F137" s="37"/>
      <c r="G137" s="33" t="s">
        <v>469</v>
      </c>
      <c r="H137" s="70">
        <v>28000</v>
      </c>
      <c r="I137" s="70">
        <v>28000</v>
      </c>
      <c r="J137" s="85">
        <f t="shared" si="6"/>
        <v>100</v>
      </c>
    </row>
    <row r="138" spans="1:10" ht="14.25">
      <c r="A138" s="93"/>
      <c r="B138" s="48"/>
      <c r="C138" s="32"/>
      <c r="D138" s="37"/>
      <c r="E138" s="37"/>
      <c r="F138" s="37"/>
      <c r="G138" s="33"/>
      <c r="H138" s="70"/>
      <c r="I138" s="70"/>
      <c r="J138" s="85"/>
    </row>
    <row r="139" spans="1:10" ht="78.75">
      <c r="A139" s="101" t="s">
        <v>482</v>
      </c>
      <c r="B139" s="48"/>
      <c r="C139" s="32"/>
      <c r="D139" s="37"/>
      <c r="E139" s="37"/>
      <c r="F139" s="37"/>
      <c r="G139" s="33"/>
      <c r="H139" s="154">
        <f>H141+H140</f>
        <v>109400</v>
      </c>
      <c r="I139" s="154">
        <f>I141+I140</f>
        <v>109400</v>
      </c>
      <c r="J139" s="85">
        <f>I139*100/H139</f>
        <v>100</v>
      </c>
    </row>
    <row r="140" spans="1:10" ht="14.25">
      <c r="A140" s="93" t="s">
        <v>94</v>
      </c>
      <c r="B140" s="48"/>
      <c r="C140" s="32" t="s">
        <v>464</v>
      </c>
      <c r="D140" s="37" t="s">
        <v>120</v>
      </c>
      <c r="E140" s="37" t="s">
        <v>493</v>
      </c>
      <c r="F140" s="37" t="s">
        <v>95</v>
      </c>
      <c r="G140" s="33" t="s">
        <v>96</v>
      </c>
      <c r="H140" s="169">
        <v>7063</v>
      </c>
      <c r="I140" s="70">
        <v>7063</v>
      </c>
      <c r="J140" s="85">
        <f>I140*100/H140</f>
        <v>100</v>
      </c>
    </row>
    <row r="141" spans="1:10" ht="14.25">
      <c r="A141" s="93" t="s">
        <v>451</v>
      </c>
      <c r="B141" s="48"/>
      <c r="C141" s="32" t="s">
        <v>464</v>
      </c>
      <c r="D141" s="37" t="s">
        <v>120</v>
      </c>
      <c r="E141" s="37" t="s">
        <v>493</v>
      </c>
      <c r="F141" s="37" t="s">
        <v>106</v>
      </c>
      <c r="G141" s="33" t="s">
        <v>102</v>
      </c>
      <c r="H141" s="70">
        <v>102337</v>
      </c>
      <c r="I141" s="70">
        <v>102337</v>
      </c>
      <c r="J141" s="85">
        <f>I141*100/H141</f>
        <v>100</v>
      </c>
    </row>
    <row r="142" spans="1:10" ht="14.25">
      <c r="A142" s="93" t="s">
        <v>421</v>
      </c>
      <c r="B142" s="48"/>
      <c r="C142" s="32" t="s">
        <v>464</v>
      </c>
      <c r="D142" s="37" t="s">
        <v>120</v>
      </c>
      <c r="E142" s="37" t="s">
        <v>493</v>
      </c>
      <c r="F142" s="37" t="s">
        <v>106</v>
      </c>
      <c r="G142" s="33" t="s">
        <v>420</v>
      </c>
      <c r="H142" s="70">
        <v>102337</v>
      </c>
      <c r="I142" s="70">
        <v>102337</v>
      </c>
      <c r="J142" s="85">
        <f>I142*100/H142</f>
        <v>100</v>
      </c>
    </row>
    <row r="143" spans="1:10" ht="14.25">
      <c r="A143" s="93"/>
      <c r="B143" s="48"/>
      <c r="C143" s="32"/>
      <c r="D143" s="37"/>
      <c r="E143" s="37"/>
      <c r="F143" s="37"/>
      <c r="G143" s="33"/>
      <c r="H143" s="70"/>
      <c r="I143" s="70"/>
      <c r="J143" s="85"/>
    </row>
    <row r="144" spans="1:10" ht="14.25">
      <c r="A144" s="101" t="s">
        <v>488</v>
      </c>
      <c r="B144" s="48"/>
      <c r="C144" s="103" t="s">
        <v>464</v>
      </c>
      <c r="D144" s="104" t="s">
        <v>124</v>
      </c>
      <c r="E144" s="104" t="s">
        <v>125</v>
      </c>
      <c r="F144" s="104" t="s">
        <v>461</v>
      </c>
      <c r="G144" s="105" t="s">
        <v>461</v>
      </c>
      <c r="H144" s="106">
        <f>H145+H146</f>
        <v>350000</v>
      </c>
      <c r="I144" s="106">
        <f>I145+I146</f>
        <v>342655.83</v>
      </c>
      <c r="J144" s="107">
        <f>I144*100/H144</f>
        <v>97.90166571428571</v>
      </c>
    </row>
    <row r="145" spans="1:10" ht="14.25">
      <c r="A145" s="93" t="s">
        <v>84</v>
      </c>
      <c r="B145" s="48"/>
      <c r="C145" s="32" t="s">
        <v>464</v>
      </c>
      <c r="D145" s="37" t="s">
        <v>124</v>
      </c>
      <c r="E145" s="37" t="s">
        <v>125</v>
      </c>
      <c r="F145" s="37" t="s">
        <v>475</v>
      </c>
      <c r="G145" s="33" t="s">
        <v>89</v>
      </c>
      <c r="H145" s="70">
        <v>270000</v>
      </c>
      <c r="I145" s="70">
        <v>263176.56</v>
      </c>
      <c r="J145" s="85">
        <f aca="true" t="shared" si="7" ref="J145:J154">I145*100/H145</f>
        <v>97.4728</v>
      </c>
    </row>
    <row r="146" spans="1:10" ht="24" customHeight="1">
      <c r="A146" s="93" t="s">
        <v>90</v>
      </c>
      <c r="B146" s="48"/>
      <c r="C146" s="32" t="s">
        <v>464</v>
      </c>
      <c r="D146" s="37" t="s">
        <v>124</v>
      </c>
      <c r="E146" s="37" t="s">
        <v>125</v>
      </c>
      <c r="F146" s="37" t="s">
        <v>475</v>
      </c>
      <c r="G146" s="33" t="s">
        <v>91</v>
      </c>
      <c r="H146" s="70">
        <v>80000</v>
      </c>
      <c r="I146" s="70">
        <v>79479.27</v>
      </c>
      <c r="J146" s="85">
        <f t="shared" si="7"/>
        <v>99.3490875</v>
      </c>
    </row>
    <row r="147" spans="1:11" ht="14.25">
      <c r="A147" s="101" t="s">
        <v>411</v>
      </c>
      <c r="B147" s="102"/>
      <c r="C147" s="103"/>
      <c r="D147" s="104"/>
      <c r="E147" s="104"/>
      <c r="F147" s="104"/>
      <c r="G147" s="105"/>
      <c r="H147" s="106">
        <f>H148+H149+H150+H151+H153+H155+H158+H160+H162</f>
        <v>3554078.73</v>
      </c>
      <c r="I147" s="106">
        <f>I148+I149+I150+I151+I153+I155+I158+I160+I162</f>
        <v>3510729.04</v>
      </c>
      <c r="J147" s="107">
        <f t="shared" si="7"/>
        <v>98.78028335067299</v>
      </c>
      <c r="K147" s="155"/>
    </row>
    <row r="148" spans="1:10" ht="14.25">
      <c r="A148" s="116" t="s">
        <v>84</v>
      </c>
      <c r="B148" s="102"/>
      <c r="C148" s="103"/>
      <c r="D148" s="104"/>
      <c r="E148" s="104"/>
      <c r="F148" s="104"/>
      <c r="G148" s="33" t="s">
        <v>89</v>
      </c>
      <c r="H148" s="70">
        <f>H97+H122+H145</f>
        <v>1822000</v>
      </c>
      <c r="I148" s="70">
        <f>I97+I122+I145</f>
        <v>1813462.6600000001</v>
      </c>
      <c r="J148" s="107">
        <f t="shared" si="7"/>
        <v>99.53143029637761</v>
      </c>
    </row>
    <row r="149" spans="1:10" ht="22.5">
      <c r="A149" s="116" t="s">
        <v>90</v>
      </c>
      <c r="B149" s="102"/>
      <c r="C149" s="103"/>
      <c r="D149" s="104"/>
      <c r="E149" s="104"/>
      <c r="F149" s="104"/>
      <c r="G149" s="33" t="s">
        <v>91</v>
      </c>
      <c r="H149" s="70">
        <f>H98+H123+H146</f>
        <v>547700</v>
      </c>
      <c r="I149" s="70">
        <f>I98+I123+I146</f>
        <v>547076.01</v>
      </c>
      <c r="J149" s="107">
        <f t="shared" si="7"/>
        <v>99.88607084170167</v>
      </c>
    </row>
    <row r="150" spans="1:10" ht="14.25">
      <c r="A150" s="116" t="s">
        <v>94</v>
      </c>
      <c r="B150" s="102"/>
      <c r="C150" s="103"/>
      <c r="D150" s="104"/>
      <c r="E150" s="104"/>
      <c r="F150" s="104"/>
      <c r="G150" s="33" t="s">
        <v>96</v>
      </c>
      <c r="H150" s="70">
        <v>7063</v>
      </c>
      <c r="I150" s="70">
        <v>7063</v>
      </c>
      <c r="J150" s="107">
        <f t="shared" si="7"/>
        <v>100</v>
      </c>
    </row>
    <row r="151" spans="1:10" ht="14.25">
      <c r="A151" s="116" t="s">
        <v>105</v>
      </c>
      <c r="B151" s="102"/>
      <c r="C151" s="103"/>
      <c r="D151" s="104"/>
      <c r="E151" s="104"/>
      <c r="F151" s="104"/>
      <c r="G151" s="33" t="s">
        <v>107</v>
      </c>
      <c r="H151" s="70">
        <f>H99+H124</f>
        <v>280000</v>
      </c>
      <c r="I151" s="70">
        <f>I99+I124</f>
        <v>245904.94</v>
      </c>
      <c r="J151" s="107">
        <f t="shared" si="7"/>
        <v>87.82319285714286</v>
      </c>
    </row>
    <row r="152" spans="1:10" ht="22.5">
      <c r="A152" s="116" t="s">
        <v>424</v>
      </c>
      <c r="B152" s="102"/>
      <c r="C152" s="103"/>
      <c r="D152" s="104"/>
      <c r="E152" s="104"/>
      <c r="F152" s="104"/>
      <c r="G152" s="33" t="s">
        <v>425</v>
      </c>
      <c r="H152" s="70">
        <v>280000</v>
      </c>
      <c r="I152" s="70">
        <v>245904.94</v>
      </c>
      <c r="J152" s="107">
        <f t="shared" si="7"/>
        <v>87.82319285714286</v>
      </c>
    </row>
    <row r="153" spans="1:10" ht="14.25">
      <c r="A153" s="116" t="s">
        <v>459</v>
      </c>
      <c r="B153" s="102"/>
      <c r="C153" s="103"/>
      <c r="D153" s="104"/>
      <c r="E153" s="104"/>
      <c r="F153" s="104"/>
      <c r="G153" s="33" t="s">
        <v>98</v>
      </c>
      <c r="H153" s="70">
        <f>H101</f>
        <v>18000</v>
      </c>
      <c r="I153" s="70">
        <f>I101</f>
        <v>18000</v>
      </c>
      <c r="J153" s="107">
        <f t="shared" si="7"/>
        <v>100</v>
      </c>
    </row>
    <row r="154" spans="1:10" ht="22.5">
      <c r="A154" s="116" t="s">
        <v>417</v>
      </c>
      <c r="B154" s="102"/>
      <c r="C154" s="103"/>
      <c r="D154" s="104"/>
      <c r="E154" s="104"/>
      <c r="F154" s="104"/>
      <c r="G154" s="33" t="s">
        <v>416</v>
      </c>
      <c r="H154" s="70">
        <v>18000</v>
      </c>
      <c r="I154" s="70">
        <v>18000</v>
      </c>
      <c r="J154" s="107">
        <f t="shared" si="7"/>
        <v>100</v>
      </c>
    </row>
    <row r="155" spans="1:10" ht="14.25">
      <c r="A155" s="116" t="s">
        <v>462</v>
      </c>
      <c r="B155" s="102"/>
      <c r="C155" s="103"/>
      <c r="D155" s="104"/>
      <c r="E155" s="104"/>
      <c r="F155" s="104"/>
      <c r="G155" s="33" t="s">
        <v>100</v>
      </c>
      <c r="H155" s="70">
        <f>H103+H126</f>
        <v>168520</v>
      </c>
      <c r="I155" s="70">
        <f>I156+I157</f>
        <v>168426.7</v>
      </c>
      <c r="J155" s="107">
        <f>I155*100/H155</f>
        <v>99.9446356515547</v>
      </c>
    </row>
    <row r="156" spans="1:10" ht="14.25">
      <c r="A156" s="116" t="s">
        <v>473</v>
      </c>
      <c r="B156" s="102"/>
      <c r="C156" s="103"/>
      <c r="D156" s="104"/>
      <c r="E156" s="104"/>
      <c r="F156" s="104"/>
      <c r="G156" s="33" t="s">
        <v>471</v>
      </c>
      <c r="H156" s="70">
        <v>20000</v>
      </c>
      <c r="I156" s="70">
        <f>I127</f>
        <v>15906.7</v>
      </c>
      <c r="J156" s="107"/>
    </row>
    <row r="157" spans="1:10" ht="14.25">
      <c r="A157" s="116" t="s">
        <v>419</v>
      </c>
      <c r="B157" s="102"/>
      <c r="C157" s="103"/>
      <c r="D157" s="104"/>
      <c r="E157" s="104"/>
      <c r="F157" s="104"/>
      <c r="G157" s="33" t="s">
        <v>418</v>
      </c>
      <c r="H157" s="70">
        <v>152520</v>
      </c>
      <c r="I157" s="70">
        <v>152520</v>
      </c>
      <c r="J157" s="107">
        <f aca="true" t="shared" si="8" ref="J157:J169">I157*100/H157</f>
        <v>100</v>
      </c>
    </row>
    <row r="158" spans="1:10" ht="14.25">
      <c r="A158" s="116" t="s">
        <v>463</v>
      </c>
      <c r="B158" s="102"/>
      <c r="C158" s="103"/>
      <c r="D158" s="104"/>
      <c r="E158" s="104"/>
      <c r="F158" s="104"/>
      <c r="G158" s="33" t="s">
        <v>109</v>
      </c>
      <c r="H158" s="70">
        <v>43858.73</v>
      </c>
      <c r="I158" s="70">
        <f>I159</f>
        <v>43858.73</v>
      </c>
      <c r="J158" s="107">
        <f t="shared" si="8"/>
        <v>99.99999999999999</v>
      </c>
    </row>
    <row r="159" spans="1:10" ht="14.25">
      <c r="A159" s="116" t="s">
        <v>431</v>
      </c>
      <c r="B159" s="102"/>
      <c r="C159" s="103"/>
      <c r="D159" s="104"/>
      <c r="E159" s="104"/>
      <c r="F159" s="104"/>
      <c r="G159" s="33" t="s">
        <v>430</v>
      </c>
      <c r="H159" s="70">
        <f>H111+H107</f>
        <v>43858.73</v>
      </c>
      <c r="I159" s="70">
        <f>I111+I107</f>
        <v>43858.73</v>
      </c>
      <c r="J159" s="107">
        <f t="shared" si="8"/>
        <v>99.99999999999999</v>
      </c>
    </row>
    <row r="160" spans="1:10" ht="22.5">
      <c r="A160" s="116" t="s">
        <v>101</v>
      </c>
      <c r="B160" s="102"/>
      <c r="C160" s="103"/>
      <c r="D160" s="104"/>
      <c r="E160" s="104"/>
      <c r="F160" s="104"/>
      <c r="G160" s="33" t="s">
        <v>102</v>
      </c>
      <c r="H160" s="70">
        <v>630937</v>
      </c>
      <c r="I160" s="70">
        <f>I161</f>
        <v>630937</v>
      </c>
      <c r="J160" s="107">
        <f t="shared" si="8"/>
        <v>100</v>
      </c>
    </row>
    <row r="161" spans="1:10" ht="14.25">
      <c r="A161" s="116" t="s">
        <v>421</v>
      </c>
      <c r="B161" s="102"/>
      <c r="C161" s="103"/>
      <c r="D161" s="104"/>
      <c r="E161" s="104"/>
      <c r="F161" s="104"/>
      <c r="G161" s="33" t="s">
        <v>420</v>
      </c>
      <c r="H161" s="70">
        <v>630937</v>
      </c>
      <c r="I161" s="70">
        <v>630937</v>
      </c>
      <c r="J161" s="107">
        <f t="shared" si="8"/>
        <v>100</v>
      </c>
    </row>
    <row r="162" spans="1:10" ht="22.5">
      <c r="A162" s="116" t="s">
        <v>103</v>
      </c>
      <c r="B162" s="102"/>
      <c r="C162" s="103"/>
      <c r="D162" s="104"/>
      <c r="E162" s="104"/>
      <c r="F162" s="104"/>
      <c r="G162" s="33" t="s">
        <v>104</v>
      </c>
      <c r="H162" s="70">
        <f>H163+H164</f>
        <v>36000</v>
      </c>
      <c r="I162" s="70">
        <v>36000</v>
      </c>
      <c r="J162" s="107">
        <f t="shared" si="8"/>
        <v>100</v>
      </c>
    </row>
    <row r="163" spans="1:10" ht="14.25">
      <c r="A163" s="116" t="s">
        <v>470</v>
      </c>
      <c r="B163" s="102"/>
      <c r="C163" s="103"/>
      <c r="D163" s="104"/>
      <c r="E163" s="104"/>
      <c r="F163" s="104"/>
      <c r="G163" s="33" t="s">
        <v>469</v>
      </c>
      <c r="H163" s="70">
        <v>20000</v>
      </c>
      <c r="I163" s="70">
        <v>20000</v>
      </c>
      <c r="J163" s="107">
        <f t="shared" si="8"/>
        <v>100</v>
      </c>
    </row>
    <row r="164" spans="1:10" ht="14.25">
      <c r="A164" s="116" t="s">
        <v>423</v>
      </c>
      <c r="B164" s="102"/>
      <c r="C164" s="103"/>
      <c r="D164" s="104"/>
      <c r="E164" s="104"/>
      <c r="F164" s="104"/>
      <c r="G164" s="33" t="s">
        <v>422</v>
      </c>
      <c r="H164" s="70">
        <v>16000</v>
      </c>
      <c r="I164" s="70">
        <v>16000</v>
      </c>
      <c r="J164" s="107">
        <f t="shared" si="8"/>
        <v>100</v>
      </c>
    </row>
    <row r="165" spans="1:10" ht="14.25">
      <c r="A165" s="101" t="s">
        <v>448</v>
      </c>
      <c r="B165" s="102"/>
      <c r="C165" s="103"/>
      <c r="D165" s="104"/>
      <c r="E165" s="104"/>
      <c r="F165" s="104"/>
      <c r="G165" s="105"/>
      <c r="H165" s="106">
        <f>H166+H167+H168+H169</f>
        <v>1021476</v>
      </c>
      <c r="I165" s="106">
        <f>I170</f>
        <v>1021476</v>
      </c>
      <c r="J165" s="107">
        <f t="shared" si="8"/>
        <v>100</v>
      </c>
    </row>
    <row r="166" spans="1:10" ht="22.5">
      <c r="A166" s="93" t="s">
        <v>101</v>
      </c>
      <c r="B166" s="102"/>
      <c r="C166" s="32" t="s">
        <v>85</v>
      </c>
      <c r="D166" s="37" t="s">
        <v>126</v>
      </c>
      <c r="E166" s="37" t="s">
        <v>127</v>
      </c>
      <c r="F166" s="37" t="s">
        <v>106</v>
      </c>
      <c r="G166" s="33" t="s">
        <v>100</v>
      </c>
      <c r="H166" s="70">
        <v>76260</v>
      </c>
      <c r="I166" s="70">
        <v>76260</v>
      </c>
      <c r="J166" s="107">
        <f t="shared" si="8"/>
        <v>100</v>
      </c>
    </row>
    <row r="167" spans="1:10" ht="14.25">
      <c r="A167" s="93" t="s">
        <v>108</v>
      </c>
      <c r="B167" s="48"/>
      <c r="C167" s="32" t="s">
        <v>85</v>
      </c>
      <c r="D167" s="37" t="s">
        <v>126</v>
      </c>
      <c r="E167" s="37" t="s">
        <v>127</v>
      </c>
      <c r="F167" s="37" t="s">
        <v>106</v>
      </c>
      <c r="G167" s="33" t="s">
        <v>430</v>
      </c>
      <c r="H167" s="70">
        <v>79416</v>
      </c>
      <c r="I167" s="70">
        <v>79416</v>
      </c>
      <c r="J167" s="85">
        <f t="shared" si="8"/>
        <v>100</v>
      </c>
    </row>
    <row r="168" spans="1:10" ht="14.25">
      <c r="A168" s="93" t="s">
        <v>494</v>
      </c>
      <c r="B168" s="48"/>
      <c r="C168" s="32" t="s">
        <v>85</v>
      </c>
      <c r="D168" s="37" t="s">
        <v>126</v>
      </c>
      <c r="E168" s="37" t="s">
        <v>127</v>
      </c>
      <c r="F168" s="37" t="s">
        <v>106</v>
      </c>
      <c r="G168" s="33" t="s">
        <v>420</v>
      </c>
      <c r="H168" s="70">
        <v>69500</v>
      </c>
      <c r="I168" s="70">
        <v>69500</v>
      </c>
      <c r="J168" s="85">
        <f t="shared" si="8"/>
        <v>100</v>
      </c>
    </row>
    <row r="169" spans="1:10" ht="14.25">
      <c r="A169" s="93"/>
      <c r="B169" s="48"/>
      <c r="C169" s="32" t="s">
        <v>85</v>
      </c>
      <c r="D169" s="37" t="s">
        <v>126</v>
      </c>
      <c r="E169" s="37" t="s">
        <v>127</v>
      </c>
      <c r="F169" s="37" t="s">
        <v>106</v>
      </c>
      <c r="G169" s="33" t="s">
        <v>495</v>
      </c>
      <c r="H169" s="70">
        <v>796300</v>
      </c>
      <c r="I169" s="70">
        <v>796300</v>
      </c>
      <c r="J169" s="85">
        <f t="shared" si="8"/>
        <v>100</v>
      </c>
    </row>
    <row r="170" spans="1:10" ht="14.25">
      <c r="A170" s="101" t="s">
        <v>412</v>
      </c>
      <c r="B170" s="102"/>
      <c r="C170" s="103"/>
      <c r="D170" s="104"/>
      <c r="E170" s="104"/>
      <c r="F170" s="104"/>
      <c r="G170" s="105"/>
      <c r="H170" s="106">
        <f>H166+H167+H168+H169</f>
        <v>1021476</v>
      </c>
      <c r="I170" s="106">
        <f>I166+I167+I168+I169</f>
        <v>1021476</v>
      </c>
      <c r="J170" s="107"/>
    </row>
    <row r="171" spans="1:10" ht="14.25">
      <c r="A171" s="101" t="s">
        <v>449</v>
      </c>
      <c r="B171" s="102"/>
      <c r="C171" s="103"/>
      <c r="D171" s="104"/>
      <c r="E171" s="104"/>
      <c r="F171" s="104"/>
      <c r="G171" s="105"/>
      <c r="H171" s="106"/>
      <c r="I171" s="106"/>
      <c r="J171" s="107"/>
    </row>
    <row r="172" spans="1:10" ht="33.75">
      <c r="A172" s="101" t="s">
        <v>128</v>
      </c>
      <c r="B172" s="102"/>
      <c r="C172" s="103" t="s">
        <v>85</v>
      </c>
      <c r="D172" s="104" t="s">
        <v>129</v>
      </c>
      <c r="E172" s="104" t="s">
        <v>130</v>
      </c>
      <c r="F172" s="104" t="s">
        <v>131</v>
      </c>
      <c r="G172" s="105" t="s">
        <v>132</v>
      </c>
      <c r="H172" s="106">
        <f>H173+H174+H175</f>
        <v>93335</v>
      </c>
      <c r="I172" s="106">
        <f>I173+I174+I175</f>
        <v>93335</v>
      </c>
      <c r="J172" s="107">
        <f>I172*100/H172</f>
        <v>100</v>
      </c>
    </row>
    <row r="173" spans="1:10" ht="14.25">
      <c r="A173" s="137" t="s">
        <v>456</v>
      </c>
      <c r="B173" s="138"/>
      <c r="C173" s="191"/>
      <c r="D173" s="192"/>
      <c r="E173" s="192"/>
      <c r="F173" s="192"/>
      <c r="G173" s="193"/>
      <c r="H173" s="115">
        <v>10000</v>
      </c>
      <c r="I173" s="115">
        <v>10000</v>
      </c>
      <c r="J173" s="76">
        <f>I173*100/H173</f>
        <v>100</v>
      </c>
    </row>
    <row r="174" spans="1:10" ht="14.25">
      <c r="A174" s="137" t="s">
        <v>457</v>
      </c>
      <c r="B174" s="138"/>
      <c r="C174" s="191"/>
      <c r="D174" s="192"/>
      <c r="E174" s="192"/>
      <c r="F174" s="192"/>
      <c r="G174" s="193"/>
      <c r="H174" s="115">
        <v>73735</v>
      </c>
      <c r="I174" s="115">
        <v>73735</v>
      </c>
      <c r="J174" s="76">
        <f>I174*100/H174</f>
        <v>100</v>
      </c>
    </row>
    <row r="175" spans="1:10" ht="14.25">
      <c r="A175" s="137" t="s">
        <v>476</v>
      </c>
      <c r="B175" s="138"/>
      <c r="C175" s="32"/>
      <c r="D175" s="37"/>
      <c r="E175" s="37"/>
      <c r="F175" s="37"/>
      <c r="G175" s="33"/>
      <c r="H175" s="115">
        <v>9600</v>
      </c>
      <c r="I175" s="115">
        <v>9600</v>
      </c>
      <c r="J175" s="76">
        <f>I175*100/H175</f>
        <v>100</v>
      </c>
    </row>
    <row r="176" spans="1:11" ht="15">
      <c r="A176" s="139" t="s">
        <v>413</v>
      </c>
      <c r="B176" s="140"/>
      <c r="C176" s="188"/>
      <c r="D176" s="189"/>
      <c r="E176" s="189"/>
      <c r="F176" s="189"/>
      <c r="G176" s="190"/>
      <c r="H176" s="112">
        <f>H172</f>
        <v>93335</v>
      </c>
      <c r="I176" s="112">
        <v>93335</v>
      </c>
      <c r="J176" s="141">
        <f>I176*100/H176</f>
        <v>100</v>
      </c>
      <c r="K176" s="122"/>
    </row>
    <row r="177" spans="1:10" ht="15" customHeight="1">
      <c r="A177" s="142"/>
      <c r="B177" s="138"/>
      <c r="C177" s="191"/>
      <c r="D177" s="192"/>
      <c r="E177" s="192"/>
      <c r="F177" s="192"/>
      <c r="G177" s="193"/>
      <c r="H177" s="143"/>
      <c r="I177" s="143"/>
      <c r="J177" s="143"/>
    </row>
    <row r="178" spans="1:10" ht="23.25" customHeight="1" thickBot="1">
      <c r="A178" s="148" t="s">
        <v>414</v>
      </c>
      <c r="B178" s="149"/>
      <c r="C178" s="150"/>
      <c r="D178" s="151"/>
      <c r="E178" s="151" t="s">
        <v>30</v>
      </c>
      <c r="F178" s="151"/>
      <c r="G178" s="152"/>
      <c r="H178" s="153">
        <f>H15+H44+H45+H46+H49+H58+H63+H67+H71+H86+H92+H96+H114+H118+H121+H139+H144+H165+H172</f>
        <v>10928062</v>
      </c>
      <c r="I178" s="153">
        <f>I15+I44+I45+I46+I49+I58+I63+I67+I71+I86+I92+I96+I114+I118+I121+I139+I144+I165+I172</f>
        <v>10255716.87</v>
      </c>
      <c r="J178" s="153">
        <f>I178*100/H178</f>
        <v>93.84753554655893</v>
      </c>
    </row>
    <row r="179" spans="1:10" ht="14.25">
      <c r="A179" s="17"/>
      <c r="B179" s="51"/>
      <c r="C179" s="51"/>
      <c r="D179" s="51"/>
      <c r="E179" s="51"/>
      <c r="F179" s="51"/>
      <c r="G179" s="51"/>
      <c r="H179" s="52"/>
      <c r="I179" s="52"/>
      <c r="J179" s="52"/>
    </row>
    <row r="180" spans="1:7" ht="15" thickBot="1">
      <c r="A180" s="31" t="s">
        <v>415</v>
      </c>
      <c r="B180" s="14"/>
      <c r="C180" s="14"/>
      <c r="D180" s="14"/>
      <c r="E180" s="14"/>
      <c r="F180" s="14"/>
      <c r="G180" s="14"/>
    </row>
    <row r="181" spans="1:9" ht="15">
      <c r="A181" s="15"/>
      <c r="B181" s="14"/>
      <c r="C181" s="14"/>
      <c r="D181" s="14"/>
      <c r="E181" s="14"/>
      <c r="F181" s="14"/>
      <c r="G181" s="125" t="s">
        <v>89</v>
      </c>
      <c r="H181" s="126">
        <v>4466912.44</v>
      </c>
      <c r="I181" s="127">
        <v>4458164.96</v>
      </c>
    </row>
    <row r="182" spans="1:9" ht="15">
      <c r="A182" s="31"/>
      <c r="B182" s="14"/>
      <c r="C182" s="14"/>
      <c r="D182" s="14"/>
      <c r="E182" s="14"/>
      <c r="F182" s="14"/>
      <c r="G182" s="128" t="s">
        <v>91</v>
      </c>
      <c r="H182" s="124">
        <v>1323887.56</v>
      </c>
      <c r="I182" s="129">
        <v>1322980.49</v>
      </c>
    </row>
    <row r="183" spans="1:9" ht="15">
      <c r="A183" s="15"/>
      <c r="B183" s="14"/>
      <c r="C183" s="14"/>
      <c r="D183" s="14"/>
      <c r="E183" s="14"/>
      <c r="F183" s="14"/>
      <c r="G183" s="128" t="s">
        <v>96</v>
      </c>
      <c r="H183" s="124">
        <v>126063</v>
      </c>
      <c r="I183" s="129">
        <v>125714.3</v>
      </c>
    </row>
    <row r="184" spans="1:9" ht="15">
      <c r="A184" s="15"/>
      <c r="B184" s="14"/>
      <c r="C184" s="14"/>
      <c r="D184" s="14"/>
      <c r="E184" s="14"/>
      <c r="F184" s="14"/>
      <c r="G184" s="128" t="s">
        <v>113</v>
      </c>
      <c r="H184" s="124">
        <v>2000</v>
      </c>
      <c r="I184" s="129">
        <v>2000</v>
      </c>
    </row>
    <row r="185" spans="1:9" ht="15">
      <c r="A185" s="15"/>
      <c r="B185" s="14"/>
      <c r="C185" s="14"/>
      <c r="D185" s="14"/>
      <c r="E185" s="14"/>
      <c r="F185" s="14"/>
      <c r="G185" s="128" t="s">
        <v>107</v>
      </c>
      <c r="H185" s="124">
        <v>480000</v>
      </c>
      <c r="I185" s="129">
        <v>392333.91</v>
      </c>
    </row>
    <row r="186" spans="1:9" ht="15">
      <c r="A186" s="15"/>
      <c r="B186" s="14"/>
      <c r="C186" s="14"/>
      <c r="D186" s="14"/>
      <c r="E186" s="14"/>
      <c r="F186" s="14"/>
      <c r="G186" s="128" t="s">
        <v>98</v>
      </c>
      <c r="H186" s="124">
        <v>1478003.76</v>
      </c>
      <c r="I186" s="129">
        <v>1035333.63</v>
      </c>
    </row>
    <row r="187" spans="1:9" ht="15">
      <c r="A187" s="15"/>
      <c r="B187" s="14"/>
      <c r="C187" s="14"/>
      <c r="D187" s="14"/>
      <c r="E187" s="14"/>
      <c r="F187" s="14"/>
      <c r="G187" s="128" t="s">
        <v>100</v>
      </c>
      <c r="H187" s="124">
        <v>623354.51</v>
      </c>
      <c r="I187" s="129">
        <v>528877.47</v>
      </c>
    </row>
    <row r="188" spans="7:9" ht="15" hidden="1">
      <c r="G188" s="130"/>
      <c r="H188" s="124"/>
      <c r="I188" s="129"/>
    </row>
    <row r="189" spans="7:9" ht="15" hidden="1">
      <c r="G189" s="130"/>
      <c r="H189" s="124"/>
      <c r="I189" s="129"/>
    </row>
    <row r="190" spans="7:9" ht="15">
      <c r="G190" s="130">
        <v>251</v>
      </c>
      <c r="H190" s="124">
        <v>93335</v>
      </c>
      <c r="I190" s="129">
        <v>93335</v>
      </c>
    </row>
    <row r="191" spans="7:9" ht="15">
      <c r="G191" s="130">
        <v>290</v>
      </c>
      <c r="H191" s="124">
        <v>174892.73</v>
      </c>
      <c r="I191" s="129">
        <v>161388.24</v>
      </c>
    </row>
    <row r="192" spans="7:9" ht="14.25" customHeight="1">
      <c r="G192" s="156">
        <v>310</v>
      </c>
      <c r="H192" s="157">
        <v>867687</v>
      </c>
      <c r="I192" s="158">
        <v>867507.01</v>
      </c>
    </row>
    <row r="193" spans="7:9" ht="14.25" customHeight="1" hidden="1">
      <c r="G193" s="170"/>
      <c r="H193" s="171"/>
      <c r="I193" s="172"/>
    </row>
    <row r="194" spans="7:9" ht="15.75" thickBot="1">
      <c r="G194" s="159">
        <v>340</v>
      </c>
      <c r="H194" s="160">
        <v>1291926</v>
      </c>
      <c r="I194" s="161">
        <v>1268081.86</v>
      </c>
    </row>
    <row r="195" spans="1:9" ht="15">
      <c r="A195" s="122" t="s">
        <v>27</v>
      </c>
      <c r="B195" s="122"/>
      <c r="C195" s="122"/>
      <c r="D195" s="122"/>
      <c r="E195" s="122"/>
      <c r="F195" s="122"/>
      <c r="G195" s="122"/>
      <c r="H195" s="162">
        <f>H194+H192+H191+H190+H187+H186+H185+H184+H183+H182+H181</f>
        <v>10928062</v>
      </c>
      <c r="I195" s="162">
        <f>I194+I192+I191+I190+I187+I186+I185+I184+I183+I182+I181</f>
        <v>10255716.870000001</v>
      </c>
    </row>
    <row r="196" spans="8:9" ht="14.25">
      <c r="H196" s="164">
        <f>SUM(H181:H194)</f>
        <v>10928062</v>
      </c>
      <c r="I196" s="164">
        <f>SUM(I181:I194)</f>
        <v>10255716.87</v>
      </c>
    </row>
    <row r="200" ht="14.25">
      <c r="A200" s="2" t="s">
        <v>438</v>
      </c>
    </row>
  </sheetData>
  <sheetProtection/>
  <mergeCells count="11">
    <mergeCell ref="A1:J1"/>
    <mergeCell ref="A2:J2"/>
    <mergeCell ref="C3:J3"/>
    <mergeCell ref="A4:J4"/>
    <mergeCell ref="C176:G176"/>
    <mergeCell ref="C177:G177"/>
    <mergeCell ref="A6:J6"/>
    <mergeCell ref="C9:G9"/>
    <mergeCell ref="A5:J5"/>
    <mergeCell ref="C173:G173"/>
    <mergeCell ref="C174:G174"/>
  </mergeCells>
  <printOptions/>
  <pageMargins left="0.31496062992125984" right="0.1968503937007874" top="0.3937007874015748" bottom="0.3937007874015748" header="0.5118110236220472" footer="0.5118110236220472"/>
  <pageSetup fitToHeight="0" fitToWidth="1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Zeros="0" workbookViewId="0" topLeftCell="A1">
      <selection activeCell="F1" sqref="F1:G1"/>
    </sheetView>
  </sheetViews>
  <sheetFormatPr defaultColWidth="9.140625" defaultRowHeight="15"/>
  <cols>
    <col min="1" max="1" width="34.57421875" style="2" customWidth="1"/>
    <col min="2" max="2" width="8.140625" style="2" customWidth="1"/>
    <col min="3" max="3" width="4.8515625" style="2" customWidth="1"/>
    <col min="4" max="4" width="17.421875" style="2" customWidth="1"/>
    <col min="5" max="5" width="17.00390625" style="2" customWidth="1"/>
    <col min="6" max="6" width="16.421875" style="2" customWidth="1"/>
    <col min="7" max="7" width="12.421875" style="2" customWidth="1"/>
    <col min="8" max="16384" width="9.140625" style="2" customWidth="1"/>
  </cols>
  <sheetData>
    <row r="1" spans="6:7" ht="14.25">
      <c r="F1" s="195" t="s">
        <v>133</v>
      </c>
      <c r="G1" s="195"/>
    </row>
    <row r="2" spans="1:7" ht="14.25">
      <c r="A2" s="185" t="s">
        <v>134</v>
      </c>
      <c r="B2" s="185"/>
      <c r="C2" s="185"/>
      <c r="D2" s="185"/>
      <c r="E2" s="185"/>
      <c r="F2" s="185"/>
      <c r="G2" s="185"/>
    </row>
    <row r="3" ht="14.25">
      <c r="A3" s="12"/>
    </row>
    <row r="4" spans="1:7" ht="33.75" customHeight="1">
      <c r="A4" s="54" t="s">
        <v>22</v>
      </c>
      <c r="B4" s="18" t="s">
        <v>23</v>
      </c>
      <c r="C4" s="186" t="s">
        <v>135</v>
      </c>
      <c r="D4" s="187"/>
      <c r="E4" s="18" t="s">
        <v>136</v>
      </c>
      <c r="F4" s="18" t="s">
        <v>137</v>
      </c>
      <c r="G4" s="55" t="s">
        <v>27</v>
      </c>
    </row>
    <row r="5" spans="1:7" ht="15" customHeight="1">
      <c r="A5" s="56">
        <v>1</v>
      </c>
      <c r="B5" s="44">
        <v>2</v>
      </c>
      <c r="C5" s="176">
        <v>3</v>
      </c>
      <c r="D5" s="177"/>
      <c r="E5" s="43">
        <v>4</v>
      </c>
      <c r="F5" s="44">
        <v>5</v>
      </c>
      <c r="G5" s="57">
        <v>6</v>
      </c>
    </row>
    <row r="6" spans="1:7" ht="22.5" customHeight="1">
      <c r="A6" s="93" t="s">
        <v>138</v>
      </c>
      <c r="B6" s="47" t="s">
        <v>139</v>
      </c>
      <c r="C6" s="41"/>
      <c r="D6" s="42" t="s">
        <v>30</v>
      </c>
      <c r="E6" s="72">
        <v>-1386792.99</v>
      </c>
      <c r="F6" s="73">
        <v>0</v>
      </c>
      <c r="G6" s="80">
        <v>-1386792.99</v>
      </c>
    </row>
    <row r="7" spans="1:7" ht="14.25">
      <c r="A7" s="94" t="s">
        <v>31</v>
      </c>
      <c r="B7" s="49"/>
      <c r="C7" s="38"/>
      <c r="D7" s="50"/>
      <c r="E7" s="77"/>
      <c r="F7" s="65"/>
      <c r="G7" s="82"/>
    </row>
    <row r="8" spans="1:7" ht="14.25">
      <c r="A8" s="95" t="s">
        <v>140</v>
      </c>
      <c r="B8" s="59" t="s">
        <v>141</v>
      </c>
      <c r="C8" s="60"/>
      <c r="D8" s="61" t="s">
        <v>30</v>
      </c>
      <c r="E8" s="78">
        <v>0</v>
      </c>
      <c r="F8" s="66" t="s">
        <v>30</v>
      </c>
      <c r="G8" s="83">
        <v>0</v>
      </c>
    </row>
    <row r="9" spans="1:8" ht="14.25">
      <c r="A9" s="93" t="s">
        <v>142</v>
      </c>
      <c r="B9" s="48" t="s">
        <v>143</v>
      </c>
      <c r="C9" s="32"/>
      <c r="D9" s="33" t="s">
        <v>30</v>
      </c>
      <c r="E9" s="75">
        <v>0</v>
      </c>
      <c r="F9" s="67" t="s">
        <v>30</v>
      </c>
      <c r="G9" s="81">
        <v>0</v>
      </c>
      <c r="H9" s="96"/>
    </row>
    <row r="10" spans="1:8" ht="22.5" customHeight="1">
      <c r="A10" s="94" t="s">
        <v>144</v>
      </c>
      <c r="B10" s="48" t="s">
        <v>145</v>
      </c>
      <c r="C10" s="32"/>
      <c r="D10" s="33"/>
      <c r="E10" s="77">
        <v>-1386792.99</v>
      </c>
      <c r="F10" s="79">
        <v>0</v>
      </c>
      <c r="G10" s="81">
        <v>-1386792.99</v>
      </c>
      <c r="H10" s="96"/>
    </row>
    <row r="11" spans="1:8" ht="14.25">
      <c r="A11" s="93" t="s">
        <v>146</v>
      </c>
      <c r="B11" s="48" t="s">
        <v>147</v>
      </c>
      <c r="C11" s="32"/>
      <c r="D11" s="33"/>
      <c r="E11" s="75">
        <v>-8756251.87</v>
      </c>
      <c r="F11" s="76">
        <v>0</v>
      </c>
      <c r="G11" s="81">
        <v>-8756251.87</v>
      </c>
      <c r="H11" s="96"/>
    </row>
    <row r="12" spans="1:8" ht="22.5">
      <c r="A12" s="94" t="s">
        <v>148</v>
      </c>
      <c r="B12" s="48"/>
      <c r="C12" s="32" t="s">
        <v>40</v>
      </c>
      <c r="D12" s="33" t="s">
        <v>149</v>
      </c>
      <c r="E12" s="77">
        <v>-8756251.87</v>
      </c>
      <c r="F12" s="79">
        <v>0</v>
      </c>
      <c r="G12" s="81">
        <v>-8756251.87</v>
      </c>
      <c r="H12" s="97"/>
    </row>
    <row r="13" spans="1:8" ht="14.25">
      <c r="A13" s="93" t="s">
        <v>150</v>
      </c>
      <c r="B13" s="48" t="s">
        <v>151</v>
      </c>
      <c r="C13" s="32"/>
      <c r="D13" s="33"/>
      <c r="E13" s="75">
        <v>7369458.88</v>
      </c>
      <c r="F13" s="76">
        <v>0</v>
      </c>
      <c r="G13" s="81">
        <v>7369458.88</v>
      </c>
      <c r="H13" s="97"/>
    </row>
    <row r="14" spans="1:8" ht="22.5">
      <c r="A14" s="94" t="s">
        <v>152</v>
      </c>
      <c r="B14" s="48"/>
      <c r="C14" s="32" t="s">
        <v>40</v>
      </c>
      <c r="D14" s="33" t="s">
        <v>153</v>
      </c>
      <c r="E14" s="77">
        <v>7369458.88</v>
      </c>
      <c r="F14" s="79">
        <v>0</v>
      </c>
      <c r="G14" s="81">
        <v>7369458.88</v>
      </c>
      <c r="H14" s="98"/>
    </row>
    <row r="15" spans="1:8" ht="22.5" customHeight="1">
      <c r="A15" s="94" t="s">
        <v>154</v>
      </c>
      <c r="B15" s="48" t="s">
        <v>155</v>
      </c>
      <c r="C15" s="32"/>
      <c r="D15" s="33" t="s">
        <v>30</v>
      </c>
      <c r="E15" s="77">
        <v>0</v>
      </c>
      <c r="F15" s="79">
        <v>0</v>
      </c>
      <c r="G15" s="81">
        <v>0</v>
      </c>
      <c r="H15" s="98"/>
    </row>
    <row r="16" spans="1:8" ht="22.5" customHeight="1">
      <c r="A16" s="94" t="s">
        <v>156</v>
      </c>
      <c r="B16" s="48" t="s">
        <v>157</v>
      </c>
      <c r="C16" s="32"/>
      <c r="D16" s="33" t="s">
        <v>30</v>
      </c>
      <c r="E16" s="77">
        <v>0</v>
      </c>
      <c r="F16" s="79">
        <v>0</v>
      </c>
      <c r="G16" s="81">
        <v>0</v>
      </c>
      <c r="H16" s="98"/>
    </row>
    <row r="17" spans="1:7" ht="22.5" customHeight="1">
      <c r="A17" s="93" t="s">
        <v>158</v>
      </c>
      <c r="B17" s="48" t="s">
        <v>159</v>
      </c>
      <c r="C17" s="32"/>
      <c r="D17" s="33" t="s">
        <v>30</v>
      </c>
      <c r="E17" s="75">
        <v>0</v>
      </c>
      <c r="F17" s="76">
        <v>0</v>
      </c>
      <c r="G17" s="81">
        <v>0</v>
      </c>
    </row>
    <row r="18" spans="1:7" ht="14.25">
      <c r="A18" s="17"/>
      <c r="B18" s="51"/>
      <c r="C18" s="51"/>
      <c r="D18" s="51"/>
      <c r="E18" s="52"/>
      <c r="F18" s="52"/>
      <c r="G18" s="52"/>
    </row>
    <row r="19" spans="1:7" ht="15" customHeight="1">
      <c r="A19" s="19" t="s">
        <v>160</v>
      </c>
      <c r="B19" s="196"/>
      <c r="C19" s="196"/>
      <c r="D19" s="196"/>
      <c r="E19" s="21"/>
      <c r="F19" s="197" t="s">
        <v>161</v>
      </c>
      <c r="G19" s="197"/>
    </row>
    <row r="20" spans="1:7" ht="14.25">
      <c r="A20" s="19"/>
      <c r="B20" s="199" t="s">
        <v>162</v>
      </c>
      <c r="C20" s="199"/>
      <c r="D20" s="199"/>
      <c r="E20" s="21"/>
      <c r="F20" s="200" t="s">
        <v>163</v>
      </c>
      <c r="G20" s="200"/>
    </row>
    <row r="21" spans="1:5" ht="14.25">
      <c r="A21" s="19"/>
      <c r="B21" s="20"/>
      <c r="C21" s="20"/>
      <c r="D21" s="20"/>
      <c r="E21" s="21"/>
    </row>
    <row r="22" spans="1:7" ht="15" customHeight="1">
      <c r="A22" s="19" t="s">
        <v>164</v>
      </c>
      <c r="B22" s="196"/>
      <c r="C22" s="196"/>
      <c r="D22" s="196"/>
      <c r="E22" s="21"/>
      <c r="F22" s="197" t="s">
        <v>165</v>
      </c>
      <c r="G22" s="197"/>
    </row>
    <row r="23" spans="1:7" ht="14.25">
      <c r="A23" s="19"/>
      <c r="B23" s="199" t="s">
        <v>162</v>
      </c>
      <c r="C23" s="199"/>
      <c r="D23" s="199"/>
      <c r="E23" s="21"/>
      <c r="F23" s="200" t="s">
        <v>163</v>
      </c>
      <c r="G23" s="200"/>
    </row>
    <row r="24" spans="1:7" ht="14.25">
      <c r="A24" s="19"/>
      <c r="B24" s="99"/>
      <c r="C24" s="99"/>
      <c r="D24" s="99"/>
      <c r="E24" s="21"/>
      <c r="F24" s="100"/>
      <c r="G24" s="100"/>
    </row>
    <row r="25" spans="1:7" ht="15" customHeight="1">
      <c r="A25" s="19" t="s">
        <v>166</v>
      </c>
      <c r="B25" s="196" t="s">
        <v>167</v>
      </c>
      <c r="C25" s="196"/>
      <c r="D25" s="196"/>
      <c r="E25" s="21"/>
      <c r="F25" s="198">
        <v>2171</v>
      </c>
      <c r="G25" s="198"/>
    </row>
    <row r="26" spans="1:7" ht="14.25">
      <c r="A26" s="19"/>
      <c r="B26" s="199" t="s">
        <v>163</v>
      </c>
      <c r="C26" s="199"/>
      <c r="D26" s="199"/>
      <c r="E26" s="21"/>
      <c r="F26" s="200" t="s">
        <v>168</v>
      </c>
      <c r="G26" s="200"/>
    </row>
    <row r="27" spans="1:7" ht="14.25">
      <c r="A27" s="19" t="s">
        <v>169</v>
      </c>
      <c r="B27" s="20"/>
      <c r="C27" s="20"/>
      <c r="D27" s="20"/>
      <c r="E27" s="21"/>
      <c r="F27" s="21"/>
      <c r="G27" s="21"/>
    </row>
    <row r="28" spans="1:7" ht="14.25">
      <c r="A28" s="58"/>
      <c r="B28" s="20"/>
      <c r="C28" s="20"/>
      <c r="D28" s="20"/>
      <c r="E28" s="21"/>
      <c r="F28" s="21"/>
      <c r="G28" s="21"/>
    </row>
    <row r="29" spans="1:4" ht="14.25">
      <c r="A29" s="15"/>
      <c r="B29" s="14"/>
      <c r="C29" s="14"/>
      <c r="D29" s="14"/>
    </row>
    <row r="30" spans="1:4" ht="14.25">
      <c r="A30" s="15"/>
      <c r="B30" s="14"/>
      <c r="C30" s="14"/>
      <c r="D30" s="14"/>
    </row>
    <row r="31" spans="1:4" ht="14.25">
      <c r="A31" s="15"/>
      <c r="B31" s="14"/>
      <c r="C31" s="14"/>
      <c r="D31" s="14"/>
    </row>
    <row r="32" spans="1:4" ht="14.25">
      <c r="A32" s="15"/>
      <c r="B32" s="14"/>
      <c r="C32" s="14"/>
      <c r="D32" s="14"/>
    </row>
    <row r="33" spans="1:4" ht="14.25">
      <c r="A33" s="15"/>
      <c r="B33" s="14"/>
      <c r="C33" s="14"/>
      <c r="D33" s="14"/>
    </row>
    <row r="34" spans="1:4" ht="14.25">
      <c r="A34" s="15"/>
      <c r="B34" s="14"/>
      <c r="C34" s="14"/>
      <c r="D34" s="14"/>
    </row>
  </sheetData>
  <sheetProtection/>
  <mergeCells count="16">
    <mergeCell ref="B25:D25"/>
    <mergeCell ref="F25:G25"/>
    <mergeCell ref="B26:D26"/>
    <mergeCell ref="F26:G26"/>
    <mergeCell ref="B20:D20"/>
    <mergeCell ref="F20:G20"/>
    <mergeCell ref="B22:D22"/>
    <mergeCell ref="F22:G22"/>
    <mergeCell ref="B23:D23"/>
    <mergeCell ref="F23:G23"/>
    <mergeCell ref="F1:G1"/>
    <mergeCell ref="A2:G2"/>
    <mergeCell ref="C4:D4"/>
    <mergeCell ref="C5:D5"/>
    <mergeCell ref="B19:D19"/>
    <mergeCell ref="F19:G19"/>
  </mergeCells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7"/>
  <sheetViews>
    <sheetView zoomScalePageLayoutView="0" workbookViewId="0" topLeftCell="A134">
      <selection activeCell="B150" sqref="B150"/>
    </sheetView>
  </sheetViews>
  <sheetFormatPr defaultColWidth="9.140625" defaultRowHeight="15"/>
  <cols>
    <col min="1" max="1" width="38.140625" style="0" customWidth="1"/>
    <col min="2" max="2" width="84.421875" style="0" customWidth="1"/>
    <col min="3" max="3" width="33.8515625" style="0" customWidth="1"/>
  </cols>
  <sheetData>
    <row r="1" spans="1:2" ht="15">
      <c r="A1" s="22" t="s">
        <v>170</v>
      </c>
      <c r="B1" s="23" t="s">
        <v>171</v>
      </c>
    </row>
    <row r="2" spans="1:2" ht="15">
      <c r="A2" s="22" t="s">
        <v>172</v>
      </c>
      <c r="B2" s="24">
        <v>1</v>
      </c>
    </row>
    <row r="3" spans="1:2" ht="15">
      <c r="A3" s="22" t="s">
        <v>173</v>
      </c>
      <c r="B3" s="23" t="s">
        <v>174</v>
      </c>
    </row>
    <row r="4" spans="1:2" ht="15">
      <c r="A4" s="22" t="s">
        <v>175</v>
      </c>
      <c r="B4" s="25"/>
    </row>
    <row r="5" spans="1:2" ht="15">
      <c r="A5" s="22" t="s">
        <v>176</v>
      </c>
      <c r="B5" s="23" t="s">
        <v>177</v>
      </c>
    </row>
    <row r="6" ht="15">
      <c r="B6" s="26"/>
    </row>
    <row r="7" spans="1:2" ht="15">
      <c r="A7" s="27"/>
      <c r="B7" s="28"/>
    </row>
    <row r="8" ht="15">
      <c r="B8" s="26"/>
    </row>
    <row r="9" spans="1:2" ht="15">
      <c r="A9" t="s">
        <v>178</v>
      </c>
      <c r="B9" s="26"/>
    </row>
    <row r="10" spans="1:3" ht="15">
      <c r="A10" t="s">
        <v>179</v>
      </c>
      <c r="B10" t="s">
        <v>180</v>
      </c>
      <c r="C10" t="s">
        <v>181</v>
      </c>
    </row>
    <row r="11" spans="1:2" ht="15">
      <c r="A11" t="s">
        <v>182</v>
      </c>
      <c r="B11" t="s">
        <v>183</v>
      </c>
    </row>
    <row r="12" spans="1:2" ht="15">
      <c r="A12" t="s">
        <v>184</v>
      </c>
      <c r="B12" t="s">
        <v>185</v>
      </c>
    </row>
    <row r="13" spans="1:2" ht="15">
      <c r="A13" t="s">
        <v>186</v>
      </c>
      <c r="B13" t="s">
        <v>187</v>
      </c>
    </row>
    <row r="14" spans="1:2" ht="15">
      <c r="A14" t="s">
        <v>188</v>
      </c>
      <c r="B14" t="s">
        <v>189</v>
      </c>
    </row>
    <row r="15" spans="1:2" ht="15">
      <c r="A15" t="s">
        <v>190</v>
      </c>
      <c r="B15" t="s">
        <v>191</v>
      </c>
    </row>
    <row r="16" spans="1:2" ht="15">
      <c r="A16" t="s">
        <v>192</v>
      </c>
      <c r="B16" t="s">
        <v>193</v>
      </c>
    </row>
    <row r="17" spans="1:2" ht="15">
      <c r="A17" t="s">
        <v>194</v>
      </c>
      <c r="B17" t="s">
        <v>195</v>
      </c>
    </row>
    <row r="18" spans="1:2" ht="15">
      <c r="A18" t="s">
        <v>196</v>
      </c>
      <c r="B18" t="s">
        <v>197</v>
      </c>
    </row>
    <row r="19" spans="1:3" ht="30" customHeight="1">
      <c r="A19" t="s">
        <v>198</v>
      </c>
      <c r="B19" s="30" t="s">
        <v>199</v>
      </c>
      <c r="C19" s="30" t="s">
        <v>200</v>
      </c>
    </row>
    <row r="20" spans="1:2" ht="15">
      <c r="A20" t="s">
        <v>201</v>
      </c>
      <c r="B20" t="s">
        <v>202</v>
      </c>
    </row>
    <row r="21" spans="1:2" ht="15">
      <c r="A21" t="s">
        <v>203</v>
      </c>
      <c r="B21" t="s">
        <v>204</v>
      </c>
    </row>
    <row r="22" spans="1:2" ht="15">
      <c r="A22" t="s">
        <v>205</v>
      </c>
      <c r="B22" t="s">
        <v>206</v>
      </c>
    </row>
    <row r="23" spans="1:3" ht="30" customHeight="1">
      <c r="A23" t="s">
        <v>207</v>
      </c>
      <c r="B23" s="30" t="s">
        <v>208</v>
      </c>
      <c r="C23" s="30" t="s">
        <v>209</v>
      </c>
    </row>
    <row r="24" spans="1:3" ht="90" customHeight="1">
      <c r="A24" t="s">
        <v>210</v>
      </c>
      <c r="B24" s="30" t="s">
        <v>211</v>
      </c>
      <c r="C24" s="30" t="s">
        <v>200</v>
      </c>
    </row>
    <row r="25" spans="1:3" ht="15">
      <c r="A25" t="s">
        <v>212</v>
      </c>
      <c r="B25" s="30" t="s">
        <v>213</v>
      </c>
      <c r="C25" s="30" t="s">
        <v>181</v>
      </c>
    </row>
    <row r="26" spans="1:3" ht="15">
      <c r="A26" t="s">
        <v>214</v>
      </c>
      <c r="B26" s="30" t="s">
        <v>213</v>
      </c>
      <c r="C26" s="30" t="s">
        <v>181</v>
      </c>
    </row>
    <row r="27" spans="1:2" ht="15">
      <c r="A27" t="s">
        <v>215</v>
      </c>
      <c r="B27" t="s">
        <v>202</v>
      </c>
    </row>
    <row r="28" spans="1:2" ht="15">
      <c r="A28" t="s">
        <v>216</v>
      </c>
      <c r="B28" t="s">
        <v>204</v>
      </c>
    </row>
    <row r="29" spans="1:2" ht="15">
      <c r="A29" t="s">
        <v>217</v>
      </c>
      <c r="B29" t="s">
        <v>206</v>
      </c>
    </row>
    <row r="30" spans="1:2" ht="15">
      <c r="A30" t="s">
        <v>218</v>
      </c>
      <c r="B30" t="s">
        <v>219</v>
      </c>
    </row>
    <row r="31" spans="1:2" ht="15">
      <c r="A31" t="s">
        <v>220</v>
      </c>
      <c r="B31" t="s">
        <v>221</v>
      </c>
    </row>
    <row r="32" spans="1:2" ht="15">
      <c r="A32" t="s">
        <v>222</v>
      </c>
      <c r="B32" t="s">
        <v>223</v>
      </c>
    </row>
    <row r="33" spans="1:2" ht="15">
      <c r="A33" t="s">
        <v>224</v>
      </c>
      <c r="B33" t="s">
        <v>202</v>
      </c>
    </row>
    <row r="34" spans="1:2" ht="15">
      <c r="A34" t="s">
        <v>225</v>
      </c>
      <c r="B34" t="s">
        <v>204</v>
      </c>
    </row>
    <row r="35" spans="1:2" ht="15">
      <c r="A35" t="s">
        <v>226</v>
      </c>
      <c r="B35" t="s">
        <v>206</v>
      </c>
    </row>
    <row r="36" spans="1:2" ht="15">
      <c r="A36" t="s">
        <v>227</v>
      </c>
      <c r="B36" t="s">
        <v>219</v>
      </c>
    </row>
    <row r="37" spans="1:2" ht="15">
      <c r="A37" t="s">
        <v>228</v>
      </c>
      <c r="B37" t="s">
        <v>221</v>
      </c>
    </row>
    <row r="38" spans="1:2" ht="15">
      <c r="A38" t="s">
        <v>229</v>
      </c>
      <c r="B38" t="s">
        <v>223</v>
      </c>
    </row>
    <row r="39" spans="1:3" ht="15">
      <c r="A39" t="s">
        <v>230</v>
      </c>
      <c r="B39" t="s">
        <v>231</v>
      </c>
      <c r="C39" t="s">
        <v>232</v>
      </c>
    </row>
    <row r="40" spans="1:3" ht="15">
      <c r="A40" t="s">
        <v>233</v>
      </c>
      <c r="B40" t="s">
        <v>234</v>
      </c>
      <c r="C40" t="s">
        <v>232</v>
      </c>
    </row>
    <row r="41" spans="1:3" ht="30" customHeight="1">
      <c r="A41" t="s">
        <v>235</v>
      </c>
      <c r="B41" s="30" t="s">
        <v>236</v>
      </c>
      <c r="C41" s="30" t="s">
        <v>200</v>
      </c>
    </row>
    <row r="42" spans="1:2" ht="15">
      <c r="A42" t="s">
        <v>237</v>
      </c>
      <c r="B42" t="s">
        <v>202</v>
      </c>
    </row>
    <row r="43" spans="1:2" ht="15">
      <c r="A43" t="s">
        <v>238</v>
      </c>
      <c r="B43" t="s">
        <v>206</v>
      </c>
    </row>
    <row r="44" spans="1:3" ht="30" customHeight="1">
      <c r="A44" t="s">
        <v>239</v>
      </c>
      <c r="B44" s="30" t="s">
        <v>240</v>
      </c>
      <c r="C44" s="30" t="s">
        <v>209</v>
      </c>
    </row>
    <row r="45" spans="1:3" ht="105" customHeight="1">
      <c r="A45" t="s">
        <v>241</v>
      </c>
      <c r="B45" s="30" t="s">
        <v>242</v>
      </c>
      <c r="C45" s="30" t="s">
        <v>200</v>
      </c>
    </row>
    <row r="46" spans="1:2" ht="15">
      <c r="A46" t="s">
        <v>243</v>
      </c>
      <c r="B46" t="s">
        <v>202</v>
      </c>
    </row>
    <row r="47" spans="1:2" ht="15">
      <c r="A47" t="s">
        <v>244</v>
      </c>
      <c r="B47" t="s">
        <v>206</v>
      </c>
    </row>
    <row r="48" spans="1:2" ht="15">
      <c r="A48" t="s">
        <v>245</v>
      </c>
      <c r="B48" t="s">
        <v>219</v>
      </c>
    </row>
    <row r="49" spans="1:2" ht="15">
      <c r="A49" t="s">
        <v>246</v>
      </c>
      <c r="B49" t="s">
        <v>247</v>
      </c>
    </row>
    <row r="50" spans="1:2" ht="15">
      <c r="A50" t="s">
        <v>248</v>
      </c>
      <c r="B50" t="s">
        <v>249</v>
      </c>
    </row>
    <row r="51" spans="1:2" ht="15">
      <c r="A51" t="s">
        <v>250</v>
      </c>
      <c r="B51" t="s">
        <v>251</v>
      </c>
    </row>
    <row r="52" spans="1:2" ht="15">
      <c r="A52" t="s">
        <v>252</v>
      </c>
      <c r="B52" t="s">
        <v>253</v>
      </c>
    </row>
    <row r="53" spans="1:2" ht="15">
      <c r="A53" t="s">
        <v>254</v>
      </c>
      <c r="B53" t="s">
        <v>223</v>
      </c>
    </row>
    <row r="54" spans="1:2" ht="15">
      <c r="A54" t="s">
        <v>255</v>
      </c>
      <c r="B54" t="s">
        <v>202</v>
      </c>
    </row>
    <row r="55" spans="1:2" ht="15">
      <c r="A55" t="s">
        <v>256</v>
      </c>
      <c r="B55" t="s">
        <v>206</v>
      </c>
    </row>
    <row r="56" spans="1:2" ht="15">
      <c r="A56" t="s">
        <v>257</v>
      </c>
      <c r="B56" t="s">
        <v>219</v>
      </c>
    </row>
    <row r="57" spans="1:2" ht="15">
      <c r="A57" t="s">
        <v>258</v>
      </c>
      <c r="B57" t="s">
        <v>247</v>
      </c>
    </row>
    <row r="58" spans="1:2" ht="15">
      <c r="A58" t="s">
        <v>259</v>
      </c>
      <c r="B58" t="s">
        <v>249</v>
      </c>
    </row>
    <row r="59" spans="1:2" ht="15">
      <c r="A59" t="s">
        <v>260</v>
      </c>
      <c r="B59" t="s">
        <v>251</v>
      </c>
    </row>
    <row r="60" spans="1:2" ht="15">
      <c r="A60" t="s">
        <v>261</v>
      </c>
      <c r="B60" t="s">
        <v>253</v>
      </c>
    </row>
    <row r="61" spans="1:2" ht="15">
      <c r="A61" t="s">
        <v>262</v>
      </c>
      <c r="B61" t="s">
        <v>223</v>
      </c>
    </row>
    <row r="62" spans="1:3" ht="15">
      <c r="A62" t="s">
        <v>263</v>
      </c>
      <c r="B62" t="s">
        <v>231</v>
      </c>
      <c r="C62" t="s">
        <v>232</v>
      </c>
    </row>
    <row r="63" spans="1:3" ht="15">
      <c r="A63" t="s">
        <v>264</v>
      </c>
      <c r="B63" t="s">
        <v>234</v>
      </c>
      <c r="C63" t="s">
        <v>232</v>
      </c>
    </row>
    <row r="64" spans="1:3" ht="30" customHeight="1">
      <c r="A64" t="s">
        <v>265</v>
      </c>
      <c r="B64" s="30" t="s">
        <v>266</v>
      </c>
      <c r="C64" s="30" t="s">
        <v>200</v>
      </c>
    </row>
    <row r="65" spans="1:2" ht="15">
      <c r="A65" t="s">
        <v>267</v>
      </c>
      <c r="B65" t="s">
        <v>202</v>
      </c>
    </row>
    <row r="66" spans="1:2" ht="15">
      <c r="A66" t="s">
        <v>268</v>
      </c>
      <c r="B66" t="s">
        <v>204</v>
      </c>
    </row>
    <row r="67" spans="1:2" ht="15">
      <c r="A67" t="s">
        <v>269</v>
      </c>
      <c r="B67" t="s">
        <v>206</v>
      </c>
    </row>
    <row r="68" spans="1:3" ht="30" customHeight="1">
      <c r="A68" t="s">
        <v>270</v>
      </c>
      <c r="B68" s="30" t="s">
        <v>271</v>
      </c>
      <c r="C68" s="30" t="s">
        <v>209</v>
      </c>
    </row>
    <row r="69" spans="1:3" ht="30" customHeight="1">
      <c r="A69" t="s">
        <v>272</v>
      </c>
      <c r="B69" s="30" t="s">
        <v>273</v>
      </c>
      <c r="C69" s="30" t="s">
        <v>200</v>
      </c>
    </row>
    <row r="70" spans="1:2" ht="15">
      <c r="A70" t="s">
        <v>274</v>
      </c>
      <c r="B70" t="s">
        <v>202</v>
      </c>
    </row>
    <row r="71" spans="1:2" ht="15">
      <c r="A71" t="s">
        <v>275</v>
      </c>
      <c r="B71" t="s">
        <v>204</v>
      </c>
    </row>
    <row r="72" spans="1:2" ht="15">
      <c r="A72" t="s">
        <v>276</v>
      </c>
      <c r="B72" t="s">
        <v>206</v>
      </c>
    </row>
    <row r="73" spans="1:3" ht="30" customHeight="1">
      <c r="A73" t="s">
        <v>277</v>
      </c>
      <c r="B73" s="30" t="s">
        <v>278</v>
      </c>
      <c r="C73" s="30" t="s">
        <v>209</v>
      </c>
    </row>
    <row r="74" spans="1:3" ht="30" customHeight="1">
      <c r="A74" t="s">
        <v>279</v>
      </c>
      <c r="B74" s="30" t="s">
        <v>280</v>
      </c>
      <c r="C74" s="30" t="s">
        <v>200</v>
      </c>
    </row>
    <row r="75" spans="1:2" ht="15">
      <c r="A75" t="s">
        <v>281</v>
      </c>
      <c r="B75" t="s">
        <v>202</v>
      </c>
    </row>
    <row r="76" spans="1:2" ht="15">
      <c r="A76" t="s">
        <v>282</v>
      </c>
      <c r="B76" t="s">
        <v>206</v>
      </c>
    </row>
    <row r="77" spans="1:3" ht="30" customHeight="1">
      <c r="A77" t="s">
        <v>283</v>
      </c>
      <c r="B77" s="30" t="s">
        <v>284</v>
      </c>
      <c r="C77" s="30" t="s">
        <v>209</v>
      </c>
    </row>
    <row r="78" spans="1:3" ht="105" customHeight="1">
      <c r="A78" t="s">
        <v>285</v>
      </c>
      <c r="B78" s="30" t="s">
        <v>286</v>
      </c>
      <c r="C78" s="30" t="s">
        <v>200</v>
      </c>
    </row>
    <row r="79" spans="1:2" ht="15">
      <c r="A79" t="s">
        <v>287</v>
      </c>
      <c r="B79" t="s">
        <v>202</v>
      </c>
    </row>
    <row r="80" spans="1:2" ht="15">
      <c r="A80" t="s">
        <v>288</v>
      </c>
      <c r="B80" t="s">
        <v>206</v>
      </c>
    </row>
    <row r="81" spans="1:2" ht="15">
      <c r="A81" t="s">
        <v>289</v>
      </c>
      <c r="B81" t="s">
        <v>219</v>
      </c>
    </row>
    <row r="82" spans="1:2" ht="15">
      <c r="A82" t="s">
        <v>290</v>
      </c>
      <c r="B82" t="s">
        <v>247</v>
      </c>
    </row>
    <row r="83" spans="1:2" ht="15">
      <c r="A83" t="s">
        <v>291</v>
      </c>
      <c r="B83" t="s">
        <v>223</v>
      </c>
    </row>
    <row r="84" spans="1:2" ht="15">
      <c r="A84" t="s">
        <v>292</v>
      </c>
      <c r="B84" t="s">
        <v>202</v>
      </c>
    </row>
    <row r="85" spans="1:2" ht="15">
      <c r="A85" t="s">
        <v>293</v>
      </c>
      <c r="B85" t="s">
        <v>206</v>
      </c>
    </row>
    <row r="86" spans="1:2" ht="15">
      <c r="A86" t="s">
        <v>294</v>
      </c>
      <c r="B86" t="s">
        <v>219</v>
      </c>
    </row>
    <row r="87" spans="1:2" ht="15">
      <c r="A87" t="s">
        <v>295</v>
      </c>
      <c r="B87" t="s">
        <v>247</v>
      </c>
    </row>
    <row r="88" spans="1:2" ht="15">
      <c r="A88" t="s">
        <v>296</v>
      </c>
      <c r="B88" t="s">
        <v>223</v>
      </c>
    </row>
    <row r="89" spans="1:3" ht="15">
      <c r="A89" t="s">
        <v>297</v>
      </c>
      <c r="B89" t="s">
        <v>231</v>
      </c>
      <c r="C89" t="s">
        <v>232</v>
      </c>
    </row>
    <row r="90" spans="1:3" ht="15">
      <c r="A90" t="s">
        <v>298</v>
      </c>
      <c r="B90" t="s">
        <v>234</v>
      </c>
      <c r="C90" t="s">
        <v>232</v>
      </c>
    </row>
    <row r="91" spans="1:3" ht="30" customHeight="1">
      <c r="A91" t="s">
        <v>299</v>
      </c>
      <c r="B91" s="30" t="s">
        <v>300</v>
      </c>
      <c r="C91" s="30" t="s">
        <v>200</v>
      </c>
    </row>
    <row r="92" spans="1:2" ht="15">
      <c r="A92" t="s">
        <v>301</v>
      </c>
      <c r="B92" t="s">
        <v>202</v>
      </c>
    </row>
    <row r="93" spans="1:2" ht="15">
      <c r="A93" t="s">
        <v>302</v>
      </c>
      <c r="B93" t="s">
        <v>206</v>
      </c>
    </row>
    <row r="94" spans="1:3" ht="30" customHeight="1">
      <c r="A94" t="s">
        <v>303</v>
      </c>
      <c r="B94" s="30" t="s">
        <v>304</v>
      </c>
      <c r="C94" s="30" t="s">
        <v>209</v>
      </c>
    </row>
    <row r="95" spans="1:3" ht="105" customHeight="1">
      <c r="A95" t="s">
        <v>305</v>
      </c>
      <c r="B95" s="30" t="s">
        <v>306</v>
      </c>
      <c r="C95" s="30" t="s">
        <v>200</v>
      </c>
    </row>
    <row r="96" spans="1:2" ht="15">
      <c r="A96" t="s">
        <v>307</v>
      </c>
      <c r="B96" t="s">
        <v>202</v>
      </c>
    </row>
    <row r="97" spans="1:2" ht="15">
      <c r="A97" t="s">
        <v>308</v>
      </c>
      <c r="B97" t="s">
        <v>206</v>
      </c>
    </row>
    <row r="98" spans="1:2" ht="15">
      <c r="A98" t="s">
        <v>309</v>
      </c>
      <c r="B98" t="s">
        <v>219</v>
      </c>
    </row>
    <row r="99" spans="1:2" ht="15">
      <c r="A99" t="s">
        <v>310</v>
      </c>
      <c r="B99" t="s">
        <v>247</v>
      </c>
    </row>
    <row r="100" spans="1:2" ht="15">
      <c r="A100" t="s">
        <v>311</v>
      </c>
      <c r="B100" t="s">
        <v>223</v>
      </c>
    </row>
    <row r="101" spans="1:2" ht="15">
      <c r="A101" t="s">
        <v>312</v>
      </c>
      <c r="B101" t="s">
        <v>202</v>
      </c>
    </row>
    <row r="102" spans="1:2" ht="15">
      <c r="A102" t="s">
        <v>313</v>
      </c>
      <c r="B102" t="s">
        <v>206</v>
      </c>
    </row>
    <row r="103" spans="1:2" ht="15">
      <c r="A103" t="s">
        <v>314</v>
      </c>
      <c r="B103" t="s">
        <v>219</v>
      </c>
    </row>
    <row r="104" spans="1:2" ht="15">
      <c r="A104" t="s">
        <v>315</v>
      </c>
      <c r="B104" t="s">
        <v>247</v>
      </c>
    </row>
    <row r="105" spans="1:2" ht="15">
      <c r="A105" t="s">
        <v>316</v>
      </c>
      <c r="B105" t="s">
        <v>223</v>
      </c>
    </row>
    <row r="106" spans="1:3" ht="15">
      <c r="A106" t="s">
        <v>317</v>
      </c>
      <c r="B106" t="s">
        <v>231</v>
      </c>
      <c r="C106" t="s">
        <v>232</v>
      </c>
    </row>
    <row r="107" spans="1:3" ht="15">
      <c r="A107" t="s">
        <v>318</v>
      </c>
      <c r="B107" t="s">
        <v>234</v>
      </c>
      <c r="C107" t="s">
        <v>232</v>
      </c>
    </row>
    <row r="108" spans="1:3" ht="30" customHeight="1">
      <c r="A108" t="s">
        <v>319</v>
      </c>
      <c r="B108" s="30" t="s">
        <v>320</v>
      </c>
      <c r="C108" s="30" t="s">
        <v>200</v>
      </c>
    </row>
    <row r="109" spans="1:2" ht="15">
      <c r="A109" t="s">
        <v>321</v>
      </c>
      <c r="B109" t="s">
        <v>202</v>
      </c>
    </row>
    <row r="110" spans="1:2" ht="15">
      <c r="A110" t="s">
        <v>322</v>
      </c>
      <c r="B110" t="s">
        <v>204</v>
      </c>
    </row>
    <row r="111" spans="1:2" ht="15">
      <c r="A111" t="s">
        <v>323</v>
      </c>
      <c r="B111" t="s">
        <v>206</v>
      </c>
    </row>
    <row r="112" spans="1:3" ht="30" customHeight="1">
      <c r="A112" t="s">
        <v>324</v>
      </c>
      <c r="B112" s="30" t="s">
        <v>325</v>
      </c>
      <c r="C112" s="30" t="s">
        <v>209</v>
      </c>
    </row>
    <row r="113" spans="1:3" ht="30" customHeight="1">
      <c r="A113" t="s">
        <v>326</v>
      </c>
      <c r="B113" s="30" t="s">
        <v>327</v>
      </c>
      <c r="C113" s="30" t="s">
        <v>200</v>
      </c>
    </row>
    <row r="114" spans="1:2" ht="15">
      <c r="A114" t="s">
        <v>328</v>
      </c>
      <c r="B114" t="s">
        <v>202</v>
      </c>
    </row>
    <row r="115" spans="1:2" ht="15">
      <c r="A115" t="s">
        <v>329</v>
      </c>
      <c r="B115" t="s">
        <v>204</v>
      </c>
    </row>
    <row r="116" spans="1:2" ht="15">
      <c r="A116" t="s">
        <v>330</v>
      </c>
      <c r="B116" t="s">
        <v>206</v>
      </c>
    </row>
    <row r="117" spans="1:3" ht="30" customHeight="1">
      <c r="A117" t="s">
        <v>331</v>
      </c>
      <c r="B117" s="30" t="s">
        <v>332</v>
      </c>
      <c r="C117" s="30" t="s">
        <v>209</v>
      </c>
    </row>
    <row r="118" spans="1:3" ht="105" customHeight="1">
      <c r="A118" t="s">
        <v>333</v>
      </c>
      <c r="B118" s="30" t="s">
        <v>334</v>
      </c>
      <c r="C118" s="30" t="s">
        <v>200</v>
      </c>
    </row>
    <row r="119" spans="1:2" ht="15">
      <c r="A119" t="s">
        <v>335</v>
      </c>
      <c r="B119" t="s">
        <v>202</v>
      </c>
    </row>
    <row r="120" spans="1:2" ht="15">
      <c r="A120" t="s">
        <v>336</v>
      </c>
      <c r="B120" t="s">
        <v>204</v>
      </c>
    </row>
    <row r="121" spans="1:2" ht="15">
      <c r="A121" t="s">
        <v>337</v>
      </c>
      <c r="B121" t="s">
        <v>206</v>
      </c>
    </row>
    <row r="122" spans="1:2" ht="15">
      <c r="A122" t="s">
        <v>338</v>
      </c>
      <c r="B122" t="s">
        <v>219</v>
      </c>
    </row>
    <row r="123" spans="1:2" ht="15">
      <c r="A123" t="s">
        <v>339</v>
      </c>
      <c r="B123" t="s">
        <v>247</v>
      </c>
    </row>
    <row r="124" spans="1:2" ht="15">
      <c r="A124" t="s">
        <v>340</v>
      </c>
      <c r="B124" t="s">
        <v>223</v>
      </c>
    </row>
    <row r="125" spans="1:3" ht="30" customHeight="1">
      <c r="A125" t="s">
        <v>341</v>
      </c>
      <c r="B125" s="30" t="s">
        <v>342</v>
      </c>
      <c r="C125" s="30" t="s">
        <v>200</v>
      </c>
    </row>
    <row r="126" spans="1:2" ht="15">
      <c r="A126" t="s">
        <v>343</v>
      </c>
      <c r="B126" t="s">
        <v>202</v>
      </c>
    </row>
    <row r="127" spans="1:2" ht="15">
      <c r="A127" t="s">
        <v>344</v>
      </c>
      <c r="B127" t="s">
        <v>204</v>
      </c>
    </row>
    <row r="128" spans="1:2" ht="15">
      <c r="A128" t="s">
        <v>345</v>
      </c>
      <c r="B128" t="s">
        <v>206</v>
      </c>
    </row>
    <row r="129" spans="1:3" ht="30" customHeight="1">
      <c r="A129" t="s">
        <v>346</v>
      </c>
      <c r="B129" s="30" t="s">
        <v>347</v>
      </c>
      <c r="C129" s="30" t="s">
        <v>209</v>
      </c>
    </row>
    <row r="130" spans="1:3" ht="105" customHeight="1">
      <c r="A130" t="s">
        <v>348</v>
      </c>
      <c r="B130" s="30" t="s">
        <v>349</v>
      </c>
      <c r="C130" s="30" t="s">
        <v>200</v>
      </c>
    </row>
    <row r="131" spans="1:2" ht="15">
      <c r="A131" t="s">
        <v>350</v>
      </c>
      <c r="B131" t="s">
        <v>202</v>
      </c>
    </row>
    <row r="132" spans="1:2" ht="15">
      <c r="A132" t="s">
        <v>351</v>
      </c>
      <c r="B132" t="s">
        <v>204</v>
      </c>
    </row>
    <row r="133" spans="1:2" ht="15">
      <c r="A133" t="s">
        <v>352</v>
      </c>
      <c r="B133" t="s">
        <v>206</v>
      </c>
    </row>
    <row r="134" spans="1:2" ht="15">
      <c r="A134" t="s">
        <v>353</v>
      </c>
      <c r="B134" t="s">
        <v>219</v>
      </c>
    </row>
    <row r="135" spans="1:2" ht="15">
      <c r="A135" t="s">
        <v>354</v>
      </c>
      <c r="B135" t="s">
        <v>247</v>
      </c>
    </row>
    <row r="136" spans="1:2" ht="15">
      <c r="A136" t="s">
        <v>355</v>
      </c>
      <c r="B136" t="s">
        <v>223</v>
      </c>
    </row>
    <row r="137" spans="1:3" ht="30" customHeight="1">
      <c r="A137" t="s">
        <v>356</v>
      </c>
      <c r="B137" s="30" t="s">
        <v>357</v>
      </c>
      <c r="C137" s="30" t="s">
        <v>200</v>
      </c>
    </row>
    <row r="138" spans="1:2" ht="15">
      <c r="A138" t="s">
        <v>358</v>
      </c>
      <c r="B138" t="s">
        <v>202</v>
      </c>
    </row>
    <row r="139" spans="1:2" ht="15">
      <c r="A139" t="s">
        <v>359</v>
      </c>
      <c r="B139" t="s">
        <v>204</v>
      </c>
    </row>
    <row r="140" spans="1:2" ht="15">
      <c r="A140" t="s">
        <v>360</v>
      </c>
      <c r="B140" t="s">
        <v>206</v>
      </c>
    </row>
    <row r="141" spans="1:3" ht="30" customHeight="1">
      <c r="A141" t="s">
        <v>361</v>
      </c>
      <c r="B141" s="30" t="s">
        <v>362</v>
      </c>
      <c r="C141" s="30" t="s">
        <v>209</v>
      </c>
    </row>
    <row r="142" spans="1:3" ht="30" customHeight="1">
      <c r="A142" t="s">
        <v>363</v>
      </c>
      <c r="B142" s="30" t="s">
        <v>364</v>
      </c>
      <c r="C142" s="30" t="s">
        <v>200</v>
      </c>
    </row>
    <row r="143" spans="1:2" ht="15">
      <c r="A143" t="s">
        <v>365</v>
      </c>
      <c r="B143" t="s">
        <v>202</v>
      </c>
    </row>
    <row r="144" spans="1:2" ht="15">
      <c r="A144" t="s">
        <v>366</v>
      </c>
      <c r="B144" t="s">
        <v>204</v>
      </c>
    </row>
    <row r="145" spans="1:2" ht="15">
      <c r="A145" t="s">
        <v>367</v>
      </c>
      <c r="B145" t="s">
        <v>206</v>
      </c>
    </row>
    <row r="146" spans="1:3" ht="30" customHeight="1">
      <c r="A146" t="s">
        <v>368</v>
      </c>
      <c r="B146" s="30" t="s">
        <v>369</v>
      </c>
      <c r="C146" s="30" t="s">
        <v>209</v>
      </c>
    </row>
    <row r="147" spans="1:3" ht="30" customHeight="1">
      <c r="A147" t="s">
        <v>370</v>
      </c>
      <c r="B147" s="30" t="s">
        <v>371</v>
      </c>
      <c r="C147" s="30" t="s">
        <v>200</v>
      </c>
    </row>
    <row r="148" spans="1:2" ht="15">
      <c r="A148" t="s">
        <v>372</v>
      </c>
      <c r="B148" t="s">
        <v>202</v>
      </c>
    </row>
    <row r="149" spans="1:2" ht="15">
      <c r="A149" t="s">
        <v>373</v>
      </c>
      <c r="B149" t="s">
        <v>204</v>
      </c>
    </row>
    <row r="150" spans="1:2" ht="15">
      <c r="A150" t="s">
        <v>374</v>
      </c>
      <c r="B150" t="s">
        <v>206</v>
      </c>
    </row>
    <row r="151" spans="1:3" ht="30" customHeight="1">
      <c r="A151" t="s">
        <v>375</v>
      </c>
      <c r="B151" s="30" t="s">
        <v>376</v>
      </c>
      <c r="C151" s="30" t="s">
        <v>209</v>
      </c>
    </row>
    <row r="152" spans="1:3" ht="15">
      <c r="A152" t="s">
        <v>377</v>
      </c>
      <c r="B152" t="s">
        <v>180</v>
      </c>
      <c r="C152" t="s">
        <v>181</v>
      </c>
    </row>
    <row r="153" spans="1:2" ht="15">
      <c r="A153" t="s">
        <v>378</v>
      </c>
      <c r="B153" t="s">
        <v>379</v>
      </c>
    </row>
    <row r="154" spans="1:2" ht="15">
      <c r="A154" t="s">
        <v>380</v>
      </c>
      <c r="B154" t="s">
        <v>381</v>
      </c>
    </row>
    <row r="155" spans="1:2" ht="15">
      <c r="A155" t="s">
        <v>382</v>
      </c>
      <c r="B155" t="s">
        <v>383</v>
      </c>
    </row>
    <row r="156" spans="1:2" ht="15">
      <c r="A156" t="s">
        <v>384</v>
      </c>
      <c r="B156" t="s">
        <v>385</v>
      </c>
    </row>
    <row r="157" spans="1:2" ht="409.5" customHeight="1">
      <c r="A157" t="s">
        <v>386</v>
      </c>
      <c r="B157" s="30" t="s">
        <v>387</v>
      </c>
    </row>
  </sheetData>
  <sheetProtection/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</dc:creator>
  <cp:keywords/>
  <dc:description/>
  <cp:lastModifiedBy>User</cp:lastModifiedBy>
  <cp:lastPrinted>2016-01-10T17:43:50Z</cp:lastPrinted>
  <dcterms:created xsi:type="dcterms:W3CDTF">2011-08-23T09:05:26Z</dcterms:created>
  <dcterms:modified xsi:type="dcterms:W3CDTF">2016-03-23T06:36:32Z</dcterms:modified>
  <cp:category/>
  <cp:version/>
  <cp:contentType/>
  <cp:contentStatus/>
</cp:coreProperties>
</file>