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4100" windowHeight="11100" activeTab="1"/>
  </bookViews>
  <sheets>
    <sheet name="Гаханы ДК март 2022" sheetId="2" r:id="rId1"/>
    <sheet name="Водоснабжение март 2022" sheetId="4" r:id="rId2"/>
    <sheet name="Лист1" sheetId="5" r:id="rId3"/>
    <sheet name="Лист2" sheetId="6" r:id="rId4"/>
  </sheets>
  <calcPr calcId="145621"/>
</workbook>
</file>

<file path=xl/calcChain.xml><?xml version="1.0" encoding="utf-8"?>
<calcChain xmlns="http://schemas.openxmlformats.org/spreadsheetml/2006/main">
  <c r="K19" i="2" l="1"/>
  <c r="E19" i="6" l="1"/>
  <c r="C22" i="6"/>
  <c r="C14" i="6"/>
  <c r="J18" i="6"/>
  <c r="J17" i="6"/>
  <c r="J16" i="6"/>
  <c r="J15" i="6"/>
  <c r="J14" i="6"/>
  <c r="H14" i="6"/>
  <c r="H15" i="6" s="1"/>
  <c r="H16" i="6" s="1"/>
  <c r="H17" i="6" s="1"/>
  <c r="H18" i="6" s="1"/>
  <c r="F14" i="6"/>
  <c r="F15" i="6" s="1"/>
  <c r="F16" i="6" s="1"/>
  <c r="F17" i="6" s="1"/>
  <c r="F18" i="6" s="1"/>
  <c r="D14" i="6"/>
  <c r="E14" i="6" s="1"/>
  <c r="G14" i="6" s="1"/>
  <c r="I14" i="6" s="1"/>
  <c r="K14" i="6" s="1"/>
  <c r="C19" i="5"/>
  <c r="E19" i="5" s="1"/>
  <c r="G19" i="5" s="1"/>
  <c r="I19" i="5" s="1"/>
  <c r="K19" i="5" s="1"/>
  <c r="J16" i="5"/>
  <c r="H16" i="5"/>
  <c r="F16" i="5"/>
  <c r="D16" i="5"/>
  <c r="E18" i="5" s="1"/>
  <c r="G18" i="5" s="1"/>
  <c r="I18" i="5" s="1"/>
  <c r="K18" i="5" s="1"/>
  <c r="J15" i="5"/>
  <c r="H15" i="5"/>
  <c r="F15" i="5"/>
  <c r="D15" i="5"/>
  <c r="E15" i="5" s="1"/>
  <c r="G15" i="5" s="1"/>
  <c r="I15" i="5" s="1"/>
  <c r="K15" i="5" s="1"/>
  <c r="J14" i="5"/>
  <c r="H14" i="5"/>
  <c r="F14" i="5"/>
  <c r="D14" i="5"/>
  <c r="E14" i="5" s="1"/>
  <c r="G14" i="5" s="1"/>
  <c r="I14" i="5" s="1"/>
  <c r="K14" i="5" s="1"/>
  <c r="D15" i="6" l="1"/>
  <c r="E17" i="5"/>
  <c r="G17" i="5" s="1"/>
  <c r="I17" i="5" s="1"/>
  <c r="K17" i="5" s="1"/>
  <c r="E16" i="5"/>
  <c r="G16" i="5" s="1"/>
  <c r="I16" i="5" s="1"/>
  <c r="K16" i="5" s="1"/>
  <c r="K19" i="4"/>
  <c r="K18" i="4"/>
  <c r="K17" i="4"/>
  <c r="K16" i="4"/>
  <c r="K15" i="4"/>
  <c r="K14" i="4"/>
  <c r="J16" i="4"/>
  <c r="J15" i="4"/>
  <c r="J14" i="4"/>
  <c r="E15" i="6" l="1"/>
  <c r="G15" i="6" s="1"/>
  <c r="I15" i="6" s="1"/>
  <c r="K15" i="6" s="1"/>
  <c r="D16" i="6"/>
  <c r="J18" i="2"/>
  <c r="J17" i="2"/>
  <c r="J16" i="2"/>
  <c r="J15" i="2"/>
  <c r="J14" i="2"/>
  <c r="E16" i="6" l="1"/>
  <c r="G16" i="6" s="1"/>
  <c r="I16" i="6" s="1"/>
  <c r="K16" i="6" s="1"/>
  <c r="D17" i="6"/>
  <c r="C19" i="4"/>
  <c r="H15" i="4"/>
  <c r="H16" i="4"/>
  <c r="H14" i="4"/>
  <c r="F15" i="4"/>
  <c r="F16" i="4"/>
  <c r="F14" i="4"/>
  <c r="D15" i="4"/>
  <c r="D16" i="4"/>
  <c r="D14" i="4"/>
  <c r="E15" i="4"/>
  <c r="H15" i="2"/>
  <c r="H16" i="2" s="1"/>
  <c r="H17" i="2" s="1"/>
  <c r="H18" i="2" s="1"/>
  <c r="H14" i="2"/>
  <c r="F14" i="2"/>
  <c r="F15" i="2" s="1"/>
  <c r="F16" i="2" s="1"/>
  <c r="F17" i="2" s="1"/>
  <c r="F18" i="2" s="1"/>
  <c r="D14" i="2"/>
  <c r="E14" i="2" s="1"/>
  <c r="D15" i="2" l="1"/>
  <c r="D16" i="2" s="1"/>
  <c r="D17" i="2" s="1"/>
  <c r="E17" i="6"/>
  <c r="G17" i="6" s="1"/>
  <c r="I17" i="6" s="1"/>
  <c r="K17" i="6" s="1"/>
  <c r="D18" i="6"/>
  <c r="G15" i="4"/>
  <c r="G14" i="2"/>
  <c r="I14" i="2" s="1"/>
  <c r="K14" i="2" s="1"/>
  <c r="E14" i="4"/>
  <c r="G14" i="4" s="1"/>
  <c r="I14" i="4" s="1"/>
  <c r="E16" i="2" l="1"/>
  <c r="G16" i="2" s="1"/>
  <c r="I16" i="2" s="1"/>
  <c r="K16" i="2" s="1"/>
  <c r="E15" i="2"/>
  <c r="G15" i="2" s="1"/>
  <c r="I15" i="2" s="1"/>
  <c r="K15" i="2" s="1"/>
  <c r="E18" i="6"/>
  <c r="G18" i="6" s="1"/>
  <c r="I18" i="6" s="1"/>
  <c r="K18" i="6" s="1"/>
  <c r="E22" i="6"/>
  <c r="G22" i="6" s="1"/>
  <c r="I22" i="6" s="1"/>
  <c r="K22" i="6" s="1"/>
  <c r="E21" i="6"/>
  <c r="G21" i="6" s="1"/>
  <c r="I21" i="6" s="1"/>
  <c r="K21" i="6" s="1"/>
  <c r="E20" i="6"/>
  <c r="G20" i="6" s="1"/>
  <c r="I20" i="6" s="1"/>
  <c r="K20" i="6" s="1"/>
  <c r="G19" i="6"/>
  <c r="I19" i="6" s="1"/>
  <c r="K19" i="6" s="1"/>
  <c r="K17" i="2"/>
  <c r="E17" i="4"/>
  <c r="G17" i="4" s="1"/>
  <c r="I17" i="4" s="1"/>
  <c r="E18" i="4"/>
  <c r="G18" i="4" s="1"/>
  <c r="I18" i="4" s="1"/>
  <c r="E19" i="4"/>
  <c r="G19" i="4" s="1"/>
  <c r="I19" i="4" s="1"/>
  <c r="I15" i="4"/>
  <c r="D18" i="2"/>
  <c r="E17" i="2"/>
  <c r="G17" i="2" s="1"/>
  <c r="I17" i="2" s="1"/>
  <c r="K20" i="2" l="1"/>
  <c r="E16" i="4"/>
  <c r="G16" i="4" s="1"/>
  <c r="I16" i="4" s="1"/>
  <c r="E20" i="2"/>
  <c r="G20" i="2" s="1"/>
  <c r="I20" i="2" s="1"/>
  <c r="E18" i="2"/>
  <c r="G18" i="2" s="1"/>
  <c r="I18" i="2" s="1"/>
  <c r="K18" i="2" s="1"/>
  <c r="E21" i="2"/>
  <c r="G21" i="2" s="1"/>
  <c r="I21" i="2" s="1"/>
  <c r="K21" i="2" s="1"/>
  <c r="E19" i="2"/>
  <c r="G19" i="2" s="1"/>
  <c r="I19" i="2" s="1"/>
  <c r="E22" i="2"/>
  <c r="G22" i="2" s="1"/>
  <c r="I22" i="2" s="1"/>
  <c r="K22" i="2" s="1"/>
</calcChain>
</file>

<file path=xl/sharedStrings.xml><?xml version="1.0" encoding="utf-8"?>
<sst xmlns="http://schemas.openxmlformats.org/spreadsheetml/2006/main" count="182" uniqueCount="51">
  <si>
    <t>Приложение 2</t>
  </si>
  <si>
    <t>Приказа Минстроя России от 23.12.2019 №841/пр</t>
  </si>
  <si>
    <t>РАСЧЕТ НАЧАЛЬНОЙ (МАКСИМАЛЬНОЙ) ЦЕНЫ КОНТРАКТА</t>
  </si>
  <si>
    <t>при осуществлении закупки на выполнение подрядных работ по строительству объекта:</t>
  </si>
  <si>
    <t>Основание для расчета:</t>
  </si>
  <si>
    <t>1.</t>
  </si>
  <si>
    <t>2.</t>
  </si>
  <si>
    <t>Заключение государственной экспертизы от ____ г. № ____________</t>
  </si>
  <si>
    <t>3.</t>
  </si>
  <si>
    <t>Утвержденный сводный сметный расчет, либо утвержденный локальный сметный расчет</t>
  </si>
  <si>
    <t>Наименование работ и затрат</t>
  </si>
  <si>
    <t>Стоимость работ в ценах
на дату утверждения сметной документации на
II квартал 2020г.</t>
  </si>
  <si>
    <t>Индекс фактической инфляции</t>
  </si>
  <si>
    <t>Стоимость работ в
ценах на дату формирования начальной (максимальной) цены контракта
II квартал 2021г.</t>
  </si>
  <si>
    <t>Индекс прогнозной инфляции на период выполнения работ</t>
  </si>
  <si>
    <t>Начальная (максимальная) цена контракта с учетом прогнозного индекса инфляции на период выполнения работ</t>
  </si>
  <si>
    <t>Строительно-монтажные работы</t>
  </si>
  <si>
    <t>Стоимость оборудования</t>
  </si>
  <si>
    <t>Пусконаладочные работы</t>
  </si>
  <si>
    <t>Удорожание работ в зимнее время</t>
  </si>
  <si>
    <t>Иные прочие работы и затраты</t>
  </si>
  <si>
    <t>Резерв средств на непредвиденные работы и затраты 2%</t>
  </si>
  <si>
    <t>Стоимость без учета НДС</t>
  </si>
  <si>
    <t>НДС (20%)</t>
  </si>
  <si>
    <t>Стоимость с учетом НДС</t>
  </si>
  <si>
    <t>Уровень цен утвержденной сметы</t>
  </si>
  <si>
    <t>II квартал 2020 (Май 2020)</t>
  </si>
  <si>
    <t>Дата формирования НМЦК</t>
  </si>
  <si>
    <t>Начало строительства</t>
  </si>
  <si>
    <t>Окончание строительства</t>
  </si>
  <si>
    <t>Продолжительность строительства</t>
  </si>
  <si>
    <t>360 дней (12 месяцев)</t>
  </si>
  <si>
    <t>1. Расчет индекса фактической инфляции с использованием ИПЦ Росстата</t>
  </si>
  <si>
    <t>2. Расчет индекса прогнозной инфляции</t>
  </si>
  <si>
    <t>Годовые индексы прогнозной инфляции:</t>
  </si>
  <si>
    <t>на 2022 год</t>
  </si>
  <si>
    <t>Дата составления сметы</t>
  </si>
  <si>
    <t>2 кв. 2020 г.</t>
  </si>
  <si>
    <t>Стоимость работ в
ценах на дату формирования начальной (максимальной) цены контракта
II квартал 2022г.</t>
  </si>
  <si>
    <t>на 2023 год</t>
  </si>
  <si>
    <t>Индекс фактической инфляции:</t>
  </si>
  <si>
    <t>Скважина с сетями водоснабжения</t>
  </si>
  <si>
    <t>Постановление администрации МО "Гаханское" от 15.02.2021 № 12 "Об утверждении сводного сетного расчета"</t>
  </si>
  <si>
    <t>540 дней (16 месяцев)</t>
  </si>
  <si>
    <t>Заключение государственной экспертизы от 10.03.2022 г. № 38-1-1-3-013228-2022</t>
  </si>
  <si>
    <t>Дома культуры на 150 меств в с.Гаханы Эхирит-Булагатского района Иркутской области</t>
  </si>
  <si>
    <t>Акт об утверждении проектной документации, включая сводный сметный расчет стоимости строительства объекта, от 30.01.2021 г. №10</t>
  </si>
  <si>
    <t>Глава МО "Гаханское"______________________/В.А. Бардаханов/</t>
  </si>
  <si>
    <t>Стоимость работ в
ценах на дату формирования начальной (максимальной) цены контракта
II квартал 2023г.</t>
  </si>
  <si>
    <t>Глава МО "Гаханское"________________________/В.А. Бардаханов/</t>
  </si>
  <si>
    <t xml:space="preserve">Начальная (максимальная) цена контракта с учетом прогнозного индекса инфляции на период выполнения работ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</si>
</sst>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name val="Calibri"/>
      <charset val="1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1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 wrapText="1"/>
    </xf>
    <xf numFmtId="0" fontId="1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right" vertical="top"/>
    </xf>
    <xf numFmtId="2" fontId="2" fillId="0" borderId="9" xfId="0" applyNumberFormat="1" applyFont="1" applyFill="1" applyBorder="1" applyAlignment="1" applyProtection="1">
      <alignment horizontal="right" vertical="top"/>
    </xf>
    <xf numFmtId="0" fontId="6" fillId="0" borderId="11" xfId="0" applyNumberFormat="1" applyFont="1" applyFill="1" applyBorder="1" applyAlignment="1" applyProtection="1">
      <alignment horizontal="right" vertical="top"/>
    </xf>
    <xf numFmtId="2" fontId="6" fillId="0" borderId="9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 vertical="top" wrapText="1"/>
    </xf>
    <xf numFmtId="17" fontId="2" fillId="0" borderId="0" xfId="0" applyNumberFormat="1" applyFont="1" applyFill="1" applyBorder="1" applyAlignment="1" applyProtection="1">
      <alignment horizontal="center" vertical="top"/>
    </xf>
    <xf numFmtId="1" fontId="2" fillId="0" borderId="8" xfId="0" applyNumberFormat="1" applyFont="1" applyFill="1" applyBorder="1" applyAlignment="1" applyProtection="1">
      <alignment horizontal="right" vertical="top"/>
    </xf>
    <xf numFmtId="1" fontId="2" fillId="0" borderId="9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right" vertical="top"/>
    </xf>
    <xf numFmtId="3" fontId="6" fillId="0" borderId="11" xfId="0" applyNumberFormat="1" applyFont="1" applyFill="1" applyBorder="1" applyAlignment="1" applyProtection="1">
      <alignment horizontal="right" vertical="top"/>
    </xf>
    <xf numFmtId="4" fontId="2" fillId="0" borderId="8" xfId="0" applyNumberFormat="1" applyFont="1" applyFill="1" applyBorder="1" applyAlignment="1" applyProtection="1">
      <alignment horizontal="right" vertical="top"/>
    </xf>
    <xf numFmtId="4" fontId="6" fillId="0" borderId="8" xfId="0" applyNumberFormat="1" applyFont="1" applyFill="1" applyBorder="1" applyAlignment="1" applyProtection="1">
      <alignment horizontal="right" vertical="top"/>
    </xf>
    <xf numFmtId="4" fontId="2" fillId="0" borderId="9" xfId="0" applyNumberFormat="1" applyFont="1" applyFill="1" applyBorder="1" applyAlignment="1" applyProtection="1">
      <alignment horizontal="right" vertical="top"/>
    </xf>
    <xf numFmtId="4" fontId="6" fillId="0" borderId="9" xfId="0" applyNumberFormat="1" applyFont="1" applyFill="1" applyBorder="1" applyAlignment="1" applyProtection="1">
      <alignment horizontal="right" vertical="top"/>
    </xf>
    <xf numFmtId="164" fontId="2" fillId="0" borderId="9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right" vertical="top"/>
    </xf>
    <xf numFmtId="164" fontId="2" fillId="0" borderId="15" xfId="0" applyNumberFormat="1" applyFont="1" applyFill="1" applyBorder="1" applyAlignment="1" applyProtection="1">
      <alignment horizontal="right" vertical="top"/>
    </xf>
    <xf numFmtId="0" fontId="1" fillId="0" borderId="1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/>
    <xf numFmtId="4" fontId="6" fillId="0" borderId="11" xfId="0" applyNumberFormat="1" applyFont="1" applyFill="1" applyBorder="1" applyAlignment="1" applyProtection="1">
      <alignment horizontal="right" vertical="top"/>
    </xf>
    <xf numFmtId="3" fontId="2" fillId="0" borderId="9" xfId="0" applyNumberFormat="1" applyFont="1" applyFill="1" applyBorder="1" applyAlignment="1" applyProtection="1">
      <alignment horizontal="right" vertical="top"/>
    </xf>
    <xf numFmtId="3" fontId="2" fillId="0" borderId="15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top"/>
    </xf>
    <xf numFmtId="4" fontId="6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/>
    </xf>
    <xf numFmtId="0" fontId="5" fillId="0" borderId="11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B40" sqref="B40:D40"/>
    </sheetView>
  </sheetViews>
  <sheetFormatPr defaultColWidth="9.140625" defaultRowHeight="15" x14ac:dyDescent="0.25"/>
  <cols>
    <col min="1" max="1" width="4.5703125" style="1" customWidth="1"/>
    <col min="2" max="2" width="32.85546875" style="1" customWidth="1"/>
    <col min="3" max="3" width="14.5703125" style="1" customWidth="1"/>
    <col min="4" max="4" width="12" style="1" customWidth="1"/>
    <col min="5" max="5" width="16.28515625" style="1" customWidth="1"/>
    <col min="6" max="6" width="11.5703125" style="1" customWidth="1"/>
    <col min="7" max="7" width="15.85546875" style="1" customWidth="1"/>
    <col min="8" max="8" width="13.140625" customWidth="1"/>
    <col min="9" max="9" width="17.5703125" customWidth="1"/>
    <col min="10" max="10" width="14.140625" customWidth="1"/>
    <col min="11" max="11" width="15.42578125" customWidth="1"/>
    <col min="12" max="12" width="13" customWidth="1"/>
    <col min="13" max="13" width="16.7109375" customWidth="1"/>
  </cols>
  <sheetData>
    <row r="1" spans="1:13" s="1" customFormat="1" ht="12.75" x14ac:dyDescent="0.2">
      <c r="A1" s="2"/>
      <c r="B1" s="2"/>
      <c r="C1" s="2"/>
      <c r="D1" s="2"/>
      <c r="E1" s="2"/>
      <c r="F1" s="2"/>
      <c r="G1" s="3" t="s">
        <v>0</v>
      </c>
    </row>
    <row r="2" spans="1:13" s="1" customFormat="1" ht="12.75" x14ac:dyDescent="0.2">
      <c r="A2" s="2"/>
      <c r="B2" s="2"/>
      <c r="C2" s="2"/>
      <c r="D2" s="2"/>
      <c r="E2" s="2"/>
      <c r="F2" s="2"/>
      <c r="G2" s="3" t="s">
        <v>1</v>
      </c>
    </row>
    <row r="3" spans="1:13" s="1" customFormat="1" ht="12.75" x14ac:dyDescent="0.2">
      <c r="A3" s="2"/>
      <c r="B3" s="2"/>
      <c r="C3" s="2"/>
      <c r="D3" s="2"/>
      <c r="E3" s="2"/>
      <c r="F3" s="2"/>
      <c r="G3" s="3"/>
    </row>
    <row r="4" spans="1:13" s="1" customFormat="1" ht="30.75" customHeight="1" x14ac:dyDescent="0.2">
      <c r="A4" s="2"/>
      <c r="B4" s="74" t="s">
        <v>2</v>
      </c>
      <c r="C4" s="74"/>
      <c r="D4" s="74"/>
      <c r="E4" s="74"/>
      <c r="F4" s="74"/>
      <c r="G4" s="74"/>
    </row>
    <row r="5" spans="1:13" s="1" customFormat="1" ht="27" customHeight="1" x14ac:dyDescent="0.2">
      <c r="A5" s="2"/>
      <c r="B5" s="75" t="s">
        <v>3</v>
      </c>
      <c r="C5" s="75"/>
      <c r="D5" s="75"/>
      <c r="E5" s="75"/>
      <c r="F5" s="75"/>
      <c r="G5" s="75"/>
    </row>
    <row r="6" spans="1:13" s="1" customFormat="1" ht="27" customHeight="1" x14ac:dyDescent="0.2">
      <c r="A6" s="2"/>
      <c r="B6" s="76" t="s">
        <v>45</v>
      </c>
      <c r="C6" s="76"/>
      <c r="D6" s="76"/>
      <c r="E6" s="76"/>
      <c r="F6" s="76"/>
      <c r="G6" s="76"/>
    </row>
    <row r="7" spans="1:13" s="1" customFormat="1" ht="15" customHeight="1" x14ac:dyDescent="0.2">
      <c r="A7" s="4" t="s">
        <v>4</v>
      </c>
      <c r="B7" s="5"/>
      <c r="C7" s="6"/>
      <c r="D7" s="6"/>
      <c r="E7" s="6"/>
      <c r="F7" s="6"/>
      <c r="G7" s="6"/>
    </row>
    <row r="8" spans="1:13" s="1" customFormat="1" ht="15" customHeight="1" x14ac:dyDescent="0.2">
      <c r="A8" s="23" t="s">
        <v>5</v>
      </c>
      <c r="B8" s="77" t="s">
        <v>46</v>
      </c>
      <c r="C8" s="77"/>
      <c r="D8" s="77"/>
      <c r="E8" s="77"/>
      <c r="F8" s="77"/>
      <c r="G8" s="77"/>
    </row>
    <row r="9" spans="1:13" s="1" customFormat="1" ht="15" customHeight="1" x14ac:dyDescent="0.2">
      <c r="A9" s="23" t="s">
        <v>6</v>
      </c>
      <c r="B9" s="77" t="s">
        <v>44</v>
      </c>
      <c r="C9" s="77"/>
      <c r="D9" s="77"/>
      <c r="E9" s="77"/>
      <c r="F9" s="77"/>
      <c r="G9" s="77"/>
    </row>
    <row r="10" spans="1:13" s="1" customFormat="1" ht="15" customHeight="1" x14ac:dyDescent="0.2">
      <c r="A10" s="23" t="s">
        <v>8</v>
      </c>
      <c r="B10" s="73" t="s">
        <v>9</v>
      </c>
      <c r="C10" s="73"/>
      <c r="D10" s="73"/>
      <c r="E10" s="73"/>
      <c r="F10" s="73"/>
      <c r="G10" s="73"/>
    </row>
    <row r="11" spans="1:13" s="1" customFormat="1" ht="12.75" customHeight="1" thickBot="1" x14ac:dyDescent="0.25">
      <c r="B11" s="1" t="s">
        <v>36</v>
      </c>
      <c r="C11" s="1" t="s">
        <v>37</v>
      </c>
    </row>
    <row r="12" spans="1:13" s="1" customFormat="1" ht="128.25" thickBot="1" x14ac:dyDescent="0.25">
      <c r="A12" s="79" t="s">
        <v>10</v>
      </c>
      <c r="B12" s="80"/>
      <c r="C12" s="24" t="s">
        <v>11</v>
      </c>
      <c r="D12" s="24" t="s">
        <v>12</v>
      </c>
      <c r="E12" s="24" t="s">
        <v>13</v>
      </c>
      <c r="F12" s="43" t="s">
        <v>12</v>
      </c>
      <c r="G12" s="24" t="s">
        <v>38</v>
      </c>
      <c r="H12" s="24" t="s">
        <v>14</v>
      </c>
      <c r="I12" s="42" t="s">
        <v>48</v>
      </c>
      <c r="J12" s="34" t="s">
        <v>14</v>
      </c>
      <c r="K12" s="53" t="s">
        <v>50</v>
      </c>
      <c r="L12" s="65"/>
      <c r="M12" s="65"/>
    </row>
    <row r="13" spans="1:13" s="1" customFormat="1" ht="15" customHeight="1" x14ac:dyDescent="0.2">
      <c r="A13" s="81">
        <v>1</v>
      </c>
      <c r="B13" s="82"/>
      <c r="C13" s="25">
        <v>2</v>
      </c>
      <c r="D13" s="25">
        <v>3</v>
      </c>
      <c r="E13" s="25">
        <v>4</v>
      </c>
      <c r="F13" s="25">
        <v>5</v>
      </c>
      <c r="G13" s="8">
        <v>6</v>
      </c>
      <c r="H13" s="8">
        <v>7</v>
      </c>
      <c r="I13" s="8">
        <v>8</v>
      </c>
      <c r="J13" s="8">
        <v>9</v>
      </c>
      <c r="K13" s="54">
        <v>10</v>
      </c>
      <c r="L13" s="63"/>
      <c r="M13" s="63"/>
    </row>
    <row r="14" spans="1:13" s="1" customFormat="1" ht="15" customHeight="1" x14ac:dyDescent="0.2">
      <c r="A14" s="83" t="s">
        <v>16</v>
      </c>
      <c r="B14" s="84"/>
      <c r="C14" s="35">
        <v>68244706</v>
      </c>
      <c r="D14" s="26">
        <f>+D33</f>
        <v>1.0489999999999999</v>
      </c>
      <c r="E14" s="37">
        <f>+C14*D14</f>
        <v>71588696.593999997</v>
      </c>
      <c r="F14" s="26">
        <f>+D34</f>
        <v>1.081</v>
      </c>
      <c r="G14" s="39">
        <f>+E14*F14</f>
        <v>77387381.018114001</v>
      </c>
      <c r="H14" s="27">
        <f>+D38</f>
        <v>1.04</v>
      </c>
      <c r="I14" s="39">
        <f>+G14*H14</f>
        <v>80482876.258838564</v>
      </c>
      <c r="J14" s="41">
        <f>+D39</f>
        <v>1.0549999999999999</v>
      </c>
      <c r="K14" s="37">
        <f>+I14*J14</f>
        <v>84909434.453074679</v>
      </c>
      <c r="L14" s="55"/>
      <c r="M14" s="71"/>
    </row>
    <row r="15" spans="1:13" s="1" customFormat="1" ht="15" customHeight="1" x14ac:dyDescent="0.2">
      <c r="A15" s="83" t="s">
        <v>17</v>
      </c>
      <c r="B15" s="84"/>
      <c r="C15" s="35">
        <v>8731860</v>
      </c>
      <c r="D15" s="26">
        <f>+D14</f>
        <v>1.0489999999999999</v>
      </c>
      <c r="E15" s="37">
        <f t="shared" ref="E15:E18" si="0">+C15*D15</f>
        <v>9159721.1399999987</v>
      </c>
      <c r="F15" s="26">
        <f>+F14</f>
        <v>1.081</v>
      </c>
      <c r="G15" s="39">
        <f t="shared" ref="G15:G18" si="1">+E15*F15</f>
        <v>9901658.552339999</v>
      </c>
      <c r="H15" s="27">
        <f>+H14</f>
        <v>1.04</v>
      </c>
      <c r="I15" s="39">
        <f t="shared" ref="I15:I18" si="2">+G15*H15</f>
        <v>10297724.894433599</v>
      </c>
      <c r="J15" s="41">
        <f>+D39</f>
        <v>1.0549999999999999</v>
      </c>
      <c r="K15" s="37">
        <f t="shared" ref="K15:K18" si="3">+I15*J15</f>
        <v>10864099.763627447</v>
      </c>
      <c r="L15" s="55"/>
      <c r="M15" s="71"/>
    </row>
    <row r="16" spans="1:13" s="1" customFormat="1" ht="15" customHeight="1" x14ac:dyDescent="0.2">
      <c r="A16" s="83" t="s">
        <v>18</v>
      </c>
      <c r="B16" s="84"/>
      <c r="C16" s="35">
        <v>1487142</v>
      </c>
      <c r="D16" s="26">
        <f t="shared" ref="D16:D18" si="4">+D15</f>
        <v>1.0489999999999999</v>
      </c>
      <c r="E16" s="37">
        <f t="shared" si="0"/>
        <v>1560011.9579999999</v>
      </c>
      <c r="F16" s="26">
        <f t="shared" ref="F16:F18" si="5">+F15</f>
        <v>1.081</v>
      </c>
      <c r="G16" s="39">
        <f t="shared" si="1"/>
        <v>1686372.9265979999</v>
      </c>
      <c r="H16" s="27">
        <f t="shared" ref="H16:H18" si="6">+H15</f>
        <v>1.04</v>
      </c>
      <c r="I16" s="39">
        <f t="shared" si="2"/>
        <v>1753827.8436619199</v>
      </c>
      <c r="J16" s="41">
        <f>+D39</f>
        <v>1.0549999999999999</v>
      </c>
      <c r="K16" s="37">
        <f t="shared" si="3"/>
        <v>1850288.3750633255</v>
      </c>
      <c r="L16" s="55"/>
      <c r="M16" s="71"/>
    </row>
    <row r="17" spans="1:13" s="1" customFormat="1" ht="15" customHeight="1" x14ac:dyDescent="0.2">
      <c r="A17" s="83" t="s">
        <v>19</v>
      </c>
      <c r="B17" s="84"/>
      <c r="C17" s="35">
        <v>3527080</v>
      </c>
      <c r="D17" s="26">
        <f t="shared" si="4"/>
        <v>1.0489999999999999</v>
      </c>
      <c r="E17" s="37">
        <f t="shared" si="0"/>
        <v>3699906.92</v>
      </c>
      <c r="F17" s="26">
        <f t="shared" si="5"/>
        <v>1.081</v>
      </c>
      <c r="G17" s="39">
        <f t="shared" si="1"/>
        <v>3999599.3805199997</v>
      </c>
      <c r="H17" s="27">
        <f t="shared" si="6"/>
        <v>1.04</v>
      </c>
      <c r="I17" s="39">
        <f t="shared" si="2"/>
        <v>4159583.3557407996</v>
      </c>
      <c r="J17" s="41">
        <f>+D39</f>
        <v>1.0549999999999999</v>
      </c>
      <c r="K17" s="37">
        <f t="shared" si="3"/>
        <v>4388360.4403065434</v>
      </c>
      <c r="L17" s="55"/>
      <c r="M17" s="71"/>
    </row>
    <row r="18" spans="1:13" s="1" customFormat="1" ht="15" customHeight="1" x14ac:dyDescent="0.2">
      <c r="A18" s="83" t="s">
        <v>20</v>
      </c>
      <c r="B18" s="84"/>
      <c r="C18" s="35">
        <v>7491580</v>
      </c>
      <c r="D18" s="26">
        <f t="shared" si="4"/>
        <v>1.0489999999999999</v>
      </c>
      <c r="E18" s="37">
        <f t="shared" si="0"/>
        <v>7858667.4199999999</v>
      </c>
      <c r="F18" s="26">
        <f t="shared" si="5"/>
        <v>1.081</v>
      </c>
      <c r="G18" s="39">
        <f t="shared" si="1"/>
        <v>8495219.4810199998</v>
      </c>
      <c r="H18" s="27">
        <f t="shared" si="6"/>
        <v>1.04</v>
      </c>
      <c r="I18" s="39">
        <f t="shared" si="2"/>
        <v>8835028.2602607999</v>
      </c>
      <c r="J18" s="41">
        <f>+D39</f>
        <v>1.0549999999999999</v>
      </c>
      <c r="K18" s="37">
        <f t="shared" si="3"/>
        <v>9320954.8145751432</v>
      </c>
      <c r="L18" s="55"/>
      <c r="M18" s="71"/>
    </row>
    <row r="19" spans="1:13" s="1" customFormat="1" ht="30" customHeight="1" x14ac:dyDescent="0.2">
      <c r="A19" s="85" t="s">
        <v>21</v>
      </c>
      <c r="B19" s="86"/>
      <c r="C19" s="35">
        <v>3247299</v>
      </c>
      <c r="D19" s="26"/>
      <c r="E19" s="37">
        <f>+C19*D$18</f>
        <v>3406416.6509999996</v>
      </c>
      <c r="F19" s="26"/>
      <c r="G19" s="37">
        <f t="shared" ref="G19:I22" si="7">+E19*F$18</f>
        <v>3682336.3997309995</v>
      </c>
      <c r="H19" s="27"/>
      <c r="I19" s="39">
        <f t="shared" si="7"/>
        <v>3829629.8557202397</v>
      </c>
      <c r="J19" s="41"/>
      <c r="K19" s="37">
        <f>+I19*J$18</f>
        <v>4040259.4977848525</v>
      </c>
      <c r="M19" s="71"/>
    </row>
    <row r="20" spans="1:13" s="1" customFormat="1" ht="15" customHeight="1" x14ac:dyDescent="0.2">
      <c r="A20" s="83" t="s">
        <v>22</v>
      </c>
      <c r="B20" s="84"/>
      <c r="C20" s="35">
        <v>92729667</v>
      </c>
      <c r="D20" s="26"/>
      <c r="E20" s="37">
        <f t="shared" ref="E20:E22" si="8">+C20*D$18</f>
        <v>97273420.682999998</v>
      </c>
      <c r="F20" s="26"/>
      <c r="G20" s="37">
        <f t="shared" si="7"/>
        <v>105152567.758323</v>
      </c>
      <c r="H20" s="27"/>
      <c r="I20" s="39">
        <f t="shared" si="7"/>
        <v>109358670.46865593</v>
      </c>
      <c r="J20" s="41"/>
      <c r="K20" s="37">
        <f t="shared" ref="K20:K22" si="9">+I20*J$18</f>
        <v>115373397.344432</v>
      </c>
      <c r="M20" s="71"/>
    </row>
    <row r="21" spans="1:13" s="1" customFormat="1" ht="15" customHeight="1" x14ac:dyDescent="0.2">
      <c r="A21" s="83" t="s">
        <v>23</v>
      </c>
      <c r="B21" s="84"/>
      <c r="C21" s="35">
        <v>18542313</v>
      </c>
      <c r="D21" s="26"/>
      <c r="E21" s="37">
        <f t="shared" si="8"/>
        <v>19450886.336999997</v>
      </c>
      <c r="F21" s="26"/>
      <c r="G21" s="37">
        <f t="shared" si="7"/>
        <v>21026408.130296998</v>
      </c>
      <c r="H21" s="27"/>
      <c r="I21" s="39">
        <f t="shared" si="7"/>
        <v>21867464.455508877</v>
      </c>
      <c r="J21" s="41"/>
      <c r="K21" s="37">
        <f t="shared" si="9"/>
        <v>23070175.000561863</v>
      </c>
      <c r="M21" s="71"/>
    </row>
    <row r="22" spans="1:13" s="1" customFormat="1" ht="15" customHeight="1" thickBot="1" x14ac:dyDescent="0.25">
      <c r="A22" s="87" t="s">
        <v>24</v>
      </c>
      <c r="B22" s="88"/>
      <c r="C22" s="36">
        <v>111271980</v>
      </c>
      <c r="D22" s="28"/>
      <c r="E22" s="38">
        <f t="shared" si="8"/>
        <v>116724307.02</v>
      </c>
      <c r="F22" s="28"/>
      <c r="G22" s="38">
        <f t="shared" si="7"/>
        <v>126178975.88861999</v>
      </c>
      <c r="H22" s="29"/>
      <c r="I22" s="40">
        <f t="shared" si="7"/>
        <v>131226134.92416479</v>
      </c>
      <c r="J22" s="41"/>
      <c r="K22" s="38">
        <f t="shared" si="9"/>
        <v>138443572.34499383</v>
      </c>
      <c r="M22" s="72"/>
    </row>
    <row r="23" spans="1:13" s="1" customFormat="1" ht="15" customHeight="1" x14ac:dyDescent="0.2">
      <c r="A23" s="9"/>
      <c r="B23" s="9"/>
      <c r="C23" s="10"/>
      <c r="D23" s="10"/>
      <c r="E23" s="10"/>
      <c r="F23" s="10"/>
      <c r="G23" s="10"/>
    </row>
    <row r="24" spans="1:13" s="1" customFormat="1" ht="12.75" customHeight="1" x14ac:dyDescent="0.2">
      <c r="A24" s="2"/>
      <c r="B24" s="23" t="s">
        <v>25</v>
      </c>
      <c r="C24" s="78" t="s">
        <v>26</v>
      </c>
      <c r="D24" s="78"/>
      <c r="E24" s="20"/>
      <c r="F24" s="11"/>
      <c r="G24" s="11"/>
      <c r="K24" s="56"/>
    </row>
    <row r="25" spans="1:13" s="1" customFormat="1" ht="12.75" customHeight="1" x14ac:dyDescent="0.2">
      <c r="A25" s="2"/>
      <c r="B25" s="23" t="s">
        <v>27</v>
      </c>
      <c r="C25" s="31">
        <v>44531</v>
      </c>
      <c r="D25" s="22"/>
      <c r="E25" s="22"/>
      <c r="F25" s="12"/>
      <c r="G25" s="12"/>
    </row>
    <row r="26" spans="1:13" s="1" customFormat="1" ht="12.75" customHeight="1" x14ac:dyDescent="0.2">
      <c r="A26" s="2"/>
      <c r="B26" s="23" t="s">
        <v>28</v>
      </c>
      <c r="C26" s="31">
        <v>44927</v>
      </c>
      <c r="D26" s="22"/>
      <c r="E26" s="22"/>
      <c r="F26" s="12"/>
      <c r="G26" s="12"/>
    </row>
    <row r="27" spans="1:13" s="1" customFormat="1" ht="12.75" customHeight="1" x14ac:dyDescent="0.2">
      <c r="A27" s="2"/>
      <c r="B27" s="23" t="s">
        <v>29</v>
      </c>
      <c r="C27" s="31">
        <v>45412</v>
      </c>
      <c r="D27" s="22"/>
      <c r="E27" s="22"/>
      <c r="F27" s="12"/>
      <c r="G27" s="12"/>
    </row>
    <row r="28" spans="1:13" s="1" customFormat="1" ht="12.75" customHeight="1" x14ac:dyDescent="0.2">
      <c r="A28" s="2"/>
      <c r="B28" s="23" t="s">
        <v>30</v>
      </c>
      <c r="C28" s="78" t="s">
        <v>43</v>
      </c>
      <c r="D28" s="78"/>
      <c r="E28" s="22"/>
      <c r="F28" s="12"/>
      <c r="G28" s="12"/>
    </row>
    <row r="29" spans="1:13" s="1" customFormat="1" ht="15" customHeight="1" x14ac:dyDescent="0.2">
      <c r="A29" s="2"/>
      <c r="B29" s="3"/>
      <c r="C29" s="12"/>
      <c r="D29" s="12"/>
      <c r="E29" s="12"/>
      <c r="F29" s="12"/>
      <c r="G29" s="3"/>
    </row>
    <row r="30" spans="1:13" s="1" customFormat="1" ht="19.5" customHeight="1" x14ac:dyDescent="0.2">
      <c r="A30" s="13" t="s">
        <v>32</v>
      </c>
      <c r="B30" s="13"/>
      <c r="C30" s="13"/>
      <c r="D30" s="13"/>
      <c r="E30" s="13"/>
      <c r="F30" s="13"/>
      <c r="G30" s="13"/>
    </row>
    <row r="31" spans="1:13" s="1" customFormat="1" ht="12.75" customHeight="1" x14ac:dyDescent="0.2">
      <c r="A31" s="2"/>
      <c r="B31" s="89"/>
      <c r="C31" s="89"/>
      <c r="D31" s="22"/>
      <c r="E31" s="14"/>
      <c r="F31" s="61"/>
      <c r="G31" s="61"/>
      <c r="H31" s="61"/>
      <c r="I31" s="61"/>
      <c r="J31" s="61"/>
      <c r="K31" s="61"/>
    </row>
    <row r="32" spans="1:13" s="1" customFormat="1" ht="12.75" x14ac:dyDescent="0.2">
      <c r="A32" s="2"/>
      <c r="B32" s="90" t="s">
        <v>40</v>
      </c>
      <c r="C32" s="91"/>
      <c r="D32" s="15"/>
      <c r="E32" s="14"/>
      <c r="F32" s="61"/>
      <c r="I32" s="65"/>
      <c r="J32" s="65"/>
      <c r="K32" s="61"/>
    </row>
    <row r="33" spans="1:11" s="1" customFormat="1" ht="15.75" customHeight="1" x14ac:dyDescent="0.2">
      <c r="A33" s="2"/>
      <c r="B33" s="21"/>
      <c r="C33" s="21">
        <v>2020</v>
      </c>
      <c r="D33" s="15">
        <v>1.0489999999999999</v>
      </c>
      <c r="E33" s="14"/>
      <c r="F33" s="97"/>
      <c r="G33" s="97"/>
      <c r="H33" s="97"/>
      <c r="I33" s="66"/>
      <c r="J33" s="66"/>
      <c r="K33" s="61"/>
    </row>
    <row r="34" spans="1:11" s="1" customFormat="1" ht="12.75" customHeight="1" x14ac:dyDescent="0.2">
      <c r="A34" s="2"/>
      <c r="B34" s="21"/>
      <c r="C34" s="21">
        <v>2021</v>
      </c>
      <c r="D34" s="15">
        <v>1.081</v>
      </c>
      <c r="E34" s="14"/>
      <c r="F34" s="94"/>
      <c r="G34" s="94"/>
      <c r="H34" s="94"/>
      <c r="I34" s="63"/>
      <c r="J34" s="63"/>
    </row>
    <row r="35" spans="1:11" s="1" customFormat="1" ht="16.5" customHeight="1" x14ac:dyDescent="0.2">
      <c r="A35" s="2"/>
      <c r="B35" s="16"/>
      <c r="C35" s="16"/>
      <c r="D35" s="14"/>
      <c r="E35" s="14"/>
      <c r="F35" s="94"/>
      <c r="G35" s="94"/>
      <c r="H35" s="94"/>
      <c r="I35" s="65"/>
      <c r="J35" s="65"/>
      <c r="K35" s="61"/>
    </row>
    <row r="36" spans="1:11" s="17" customFormat="1" ht="18" customHeight="1" x14ac:dyDescent="0.2">
      <c r="A36" s="13" t="s">
        <v>33</v>
      </c>
      <c r="B36" s="13"/>
      <c r="C36" s="13"/>
      <c r="D36" s="13"/>
      <c r="E36" s="13"/>
      <c r="F36" s="4"/>
      <c r="G36" s="4"/>
      <c r="H36" s="4"/>
      <c r="I36" s="61"/>
      <c r="J36" s="61"/>
      <c r="K36" s="61"/>
    </row>
    <row r="37" spans="1:11" s="17" customFormat="1" ht="15" customHeight="1" x14ac:dyDescent="0.25">
      <c r="A37" s="4"/>
      <c r="B37" s="92" t="s">
        <v>34</v>
      </c>
      <c r="C37" s="92"/>
      <c r="D37" s="18"/>
      <c r="E37" s="18"/>
      <c r="F37" s="4"/>
      <c r="G37" s="4"/>
      <c r="H37" s="4"/>
      <c r="I37" s="62"/>
      <c r="J37" s="67"/>
      <c r="K37" s="62"/>
    </row>
    <row r="38" spans="1:11" s="17" customFormat="1" ht="15" customHeight="1" x14ac:dyDescent="0.2">
      <c r="A38" s="4"/>
      <c r="B38" s="93" t="s">
        <v>35</v>
      </c>
      <c r="C38" s="93"/>
      <c r="D38" s="15">
        <v>1.04</v>
      </c>
      <c r="E38" s="20"/>
      <c r="F38" s="95"/>
      <c r="G38" s="95"/>
      <c r="H38" s="95"/>
      <c r="I38" s="13"/>
      <c r="J38" s="13"/>
      <c r="K38" s="4"/>
    </row>
    <row r="39" spans="1:11" s="17" customFormat="1" ht="15" customHeight="1" x14ac:dyDescent="0.2">
      <c r="A39" s="4"/>
      <c r="B39" s="93" t="s">
        <v>39</v>
      </c>
      <c r="C39" s="93"/>
      <c r="D39" s="15">
        <v>1.0549999999999999</v>
      </c>
      <c r="E39" s="30"/>
      <c r="F39" s="13"/>
      <c r="G39" s="68"/>
      <c r="H39" s="13"/>
      <c r="I39" s="69"/>
      <c r="J39" s="70"/>
    </row>
    <row r="40" spans="1:11" s="1" customFormat="1" ht="12.75" x14ac:dyDescent="0.2">
      <c r="B40" s="93"/>
      <c r="C40" s="93"/>
      <c r="D40" s="15"/>
      <c r="E40" s="19"/>
      <c r="F40" s="60"/>
      <c r="G40" s="19"/>
      <c r="I40" s="64"/>
    </row>
    <row r="41" spans="1:11" s="1" customFormat="1" ht="12.75" x14ac:dyDescent="0.2">
      <c r="B41" s="47"/>
      <c r="C41" s="47"/>
      <c r="D41" s="15"/>
      <c r="E41" s="19"/>
      <c r="F41" s="19"/>
      <c r="G41" s="19"/>
    </row>
    <row r="42" spans="1:11" s="1" customFormat="1" ht="12.75" x14ac:dyDescent="0.2">
      <c r="B42" s="47"/>
      <c r="C42" s="47"/>
      <c r="D42" s="15"/>
      <c r="E42" s="19"/>
      <c r="F42" s="19"/>
      <c r="G42" s="19"/>
    </row>
    <row r="43" spans="1:11" x14ac:dyDescent="0.25">
      <c r="A43" s="96" t="s">
        <v>47</v>
      </c>
      <c r="B43" s="96"/>
      <c r="C43" s="96"/>
      <c r="D43" s="96"/>
      <c r="E43" s="96"/>
      <c r="F43" s="96"/>
      <c r="G43" s="96"/>
      <c r="H43" s="96"/>
    </row>
  </sheetData>
  <mergeCells count="30">
    <mergeCell ref="F33:H33"/>
    <mergeCell ref="F34:H34"/>
    <mergeCell ref="F35:H35"/>
    <mergeCell ref="F38:H38"/>
    <mergeCell ref="A43:H43"/>
    <mergeCell ref="B39:C39"/>
    <mergeCell ref="B40:C40"/>
    <mergeCell ref="C28:D28"/>
    <mergeCell ref="B31:C31"/>
    <mergeCell ref="B32:C32"/>
    <mergeCell ref="B37:C37"/>
    <mergeCell ref="B38:C38"/>
    <mergeCell ref="C24:D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B10:G10"/>
    <mergeCell ref="B4:G4"/>
    <mergeCell ref="B5:G5"/>
    <mergeCell ref="B6:G6"/>
    <mergeCell ref="B8:G8"/>
    <mergeCell ref="B9:G9"/>
  </mergeCells>
  <pageMargins left="0.31496062992125984" right="0.31496062992125984" top="0.15748031496062992" bottom="0.15748031496062992" header="0.31496062992125984" footer="0.31496062992125984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sqref="A1:K39"/>
    </sheetView>
  </sheetViews>
  <sheetFormatPr defaultColWidth="9.140625" defaultRowHeight="15" x14ac:dyDescent="0.25"/>
  <cols>
    <col min="1" max="1" width="4.5703125" style="1" customWidth="1"/>
    <col min="2" max="2" width="33.28515625" style="1" customWidth="1"/>
    <col min="3" max="3" width="17.28515625" style="1" customWidth="1"/>
    <col min="4" max="4" width="12.7109375" style="1" customWidth="1"/>
    <col min="5" max="5" width="17.42578125" style="1" customWidth="1"/>
    <col min="6" max="6" width="13.42578125" style="1" customWidth="1"/>
    <col min="7" max="7" width="17.140625" style="1" customWidth="1"/>
    <col min="8" max="8" width="12.42578125" customWidth="1"/>
    <col min="9" max="9" width="17.28515625" customWidth="1"/>
    <col min="10" max="10" width="11.28515625" customWidth="1"/>
    <col min="11" max="11" width="18.5703125" customWidth="1"/>
  </cols>
  <sheetData>
    <row r="1" spans="1:11" s="1" customFormat="1" ht="12.75" x14ac:dyDescent="0.2">
      <c r="A1" s="2"/>
      <c r="B1" s="2"/>
      <c r="C1" s="2"/>
      <c r="D1" s="2"/>
      <c r="E1" s="2"/>
      <c r="F1" s="2"/>
      <c r="G1" s="3" t="s">
        <v>0</v>
      </c>
    </row>
    <row r="2" spans="1:11" s="1" customFormat="1" ht="12.75" x14ac:dyDescent="0.2">
      <c r="A2" s="2"/>
      <c r="B2" s="2"/>
      <c r="C2" s="2"/>
      <c r="D2" s="2"/>
      <c r="E2" s="2"/>
      <c r="F2" s="2"/>
      <c r="G2" s="3" t="s">
        <v>1</v>
      </c>
    </row>
    <row r="3" spans="1:11" s="1" customFormat="1" ht="12.75" x14ac:dyDescent="0.2">
      <c r="A3" s="2"/>
      <c r="B3" s="2"/>
      <c r="C3" s="2"/>
      <c r="D3" s="2"/>
      <c r="E3" s="2"/>
      <c r="F3" s="2"/>
      <c r="G3" s="3"/>
    </row>
    <row r="4" spans="1:11" s="1" customFormat="1" ht="30.75" customHeight="1" x14ac:dyDescent="0.2">
      <c r="A4" s="2"/>
      <c r="B4" s="74" t="s">
        <v>2</v>
      </c>
      <c r="C4" s="74"/>
      <c r="D4" s="74"/>
      <c r="E4" s="74"/>
      <c r="F4" s="74"/>
      <c r="G4" s="74"/>
    </row>
    <row r="5" spans="1:11" s="1" customFormat="1" ht="27" customHeight="1" x14ac:dyDescent="0.2">
      <c r="A5" s="2"/>
      <c r="B5" s="75" t="s">
        <v>3</v>
      </c>
      <c r="C5" s="75"/>
      <c r="D5" s="75"/>
      <c r="E5" s="75"/>
      <c r="F5" s="75"/>
      <c r="G5" s="75"/>
    </row>
    <row r="6" spans="1:11" s="1" customFormat="1" ht="27" customHeight="1" x14ac:dyDescent="0.2">
      <c r="A6" s="2"/>
      <c r="B6" s="76" t="s">
        <v>41</v>
      </c>
      <c r="C6" s="76"/>
      <c r="D6" s="76"/>
      <c r="E6" s="76"/>
      <c r="F6" s="76"/>
      <c r="G6" s="76"/>
    </row>
    <row r="7" spans="1:11" s="1" customFormat="1" ht="15" customHeight="1" x14ac:dyDescent="0.2">
      <c r="A7" s="4" t="s">
        <v>4</v>
      </c>
      <c r="B7" s="5"/>
      <c r="C7" s="6"/>
      <c r="D7" s="6"/>
      <c r="E7" s="6"/>
      <c r="F7" s="6"/>
      <c r="G7" s="6"/>
    </row>
    <row r="8" spans="1:11" s="1" customFormat="1" ht="15" customHeight="1" x14ac:dyDescent="0.2">
      <c r="A8" s="23" t="s">
        <v>5</v>
      </c>
      <c r="B8" s="77" t="s">
        <v>42</v>
      </c>
      <c r="C8" s="77"/>
      <c r="D8" s="77"/>
      <c r="E8" s="77"/>
      <c r="F8" s="77"/>
      <c r="G8" s="77"/>
    </row>
    <row r="9" spans="1:11" s="1" customFormat="1" ht="15" customHeight="1" x14ac:dyDescent="0.2">
      <c r="A9" s="23" t="s">
        <v>6</v>
      </c>
      <c r="B9" s="77" t="s">
        <v>7</v>
      </c>
      <c r="C9" s="77"/>
      <c r="D9" s="77"/>
      <c r="E9" s="77"/>
      <c r="F9" s="77"/>
      <c r="G9" s="77"/>
    </row>
    <row r="10" spans="1:11" s="1" customFormat="1" ht="15" customHeight="1" x14ac:dyDescent="0.2">
      <c r="A10" s="23" t="s">
        <v>8</v>
      </c>
      <c r="B10" s="73" t="s">
        <v>9</v>
      </c>
      <c r="C10" s="73"/>
      <c r="D10" s="73"/>
      <c r="E10" s="73"/>
      <c r="F10" s="73"/>
      <c r="G10" s="73"/>
    </row>
    <row r="11" spans="1:11" s="1" customFormat="1" ht="12.75" customHeight="1" thickBot="1" x14ac:dyDescent="0.25">
      <c r="B11" s="1" t="s">
        <v>36</v>
      </c>
      <c r="C11" s="1" t="s">
        <v>37</v>
      </c>
    </row>
    <row r="12" spans="1:11" s="1" customFormat="1" ht="107.25" customHeight="1" thickBot="1" x14ac:dyDescent="0.25">
      <c r="A12" s="79" t="s">
        <v>10</v>
      </c>
      <c r="B12" s="80"/>
      <c r="C12" s="24" t="s">
        <v>11</v>
      </c>
      <c r="D12" s="24" t="s">
        <v>12</v>
      </c>
      <c r="E12" s="24" t="s">
        <v>13</v>
      </c>
      <c r="F12" s="43" t="s">
        <v>12</v>
      </c>
      <c r="G12" s="24" t="s">
        <v>38</v>
      </c>
      <c r="H12" s="24" t="s">
        <v>14</v>
      </c>
      <c r="I12" s="42" t="s">
        <v>48</v>
      </c>
      <c r="J12" s="42" t="s">
        <v>14</v>
      </c>
      <c r="K12" s="7" t="s">
        <v>15</v>
      </c>
    </row>
    <row r="13" spans="1:11" s="1" customFormat="1" ht="15" customHeight="1" x14ac:dyDescent="0.2">
      <c r="A13" s="81">
        <v>1</v>
      </c>
      <c r="B13" s="82"/>
      <c r="C13" s="25">
        <v>2</v>
      </c>
      <c r="D13" s="25">
        <v>3</v>
      </c>
      <c r="E13" s="25">
        <v>4</v>
      </c>
      <c r="F13" s="25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</row>
    <row r="14" spans="1:11" s="1" customFormat="1" ht="15" customHeight="1" x14ac:dyDescent="0.2">
      <c r="A14" s="83" t="s">
        <v>16</v>
      </c>
      <c r="B14" s="84"/>
      <c r="C14" s="37">
        <v>41701860</v>
      </c>
      <c r="D14" s="26">
        <f>+D$30</f>
        <v>1.0489999999999999</v>
      </c>
      <c r="E14" s="35">
        <f>+C14*D14</f>
        <v>43745251.140000001</v>
      </c>
      <c r="F14" s="26">
        <f>+D$31</f>
        <v>1.081</v>
      </c>
      <c r="G14" s="58">
        <f>+E14*F14</f>
        <v>47288616.482340001</v>
      </c>
      <c r="H14" s="27">
        <f>+D$35</f>
        <v>1.04</v>
      </c>
      <c r="I14" s="59">
        <f>+G14*H14</f>
        <v>49180161.1416336</v>
      </c>
      <c r="J14" s="45">
        <f>+D$36</f>
        <v>1.0549999999999999</v>
      </c>
      <c r="K14" s="35">
        <f>+I14*J14</f>
        <v>51885070.004423447</v>
      </c>
    </row>
    <row r="15" spans="1:11" s="1" customFormat="1" ht="15" customHeight="1" x14ac:dyDescent="0.2">
      <c r="A15" s="98" t="s">
        <v>18</v>
      </c>
      <c r="B15" s="99"/>
      <c r="C15" s="37">
        <v>559550</v>
      </c>
      <c r="D15" s="26">
        <f t="shared" ref="D15:D16" si="0">+D$30</f>
        <v>1.0489999999999999</v>
      </c>
      <c r="E15" s="35">
        <f>+C15*D15</f>
        <v>586967.94999999995</v>
      </c>
      <c r="F15" s="26">
        <f t="shared" ref="F15:F16" si="1">+D$31</f>
        <v>1.081</v>
      </c>
      <c r="G15" s="58">
        <f t="shared" ref="G15:G16" si="2">+E15*F15</f>
        <v>634512.3539499999</v>
      </c>
      <c r="H15" s="27">
        <f t="shared" ref="H15:H16" si="3">+D$35</f>
        <v>1.04</v>
      </c>
      <c r="I15" s="59">
        <f t="shared" ref="I15:K16" si="4">+G15*H15</f>
        <v>659892.84810799989</v>
      </c>
      <c r="J15" s="45">
        <f>+D$36</f>
        <v>1.0549999999999999</v>
      </c>
      <c r="K15" s="35">
        <f t="shared" si="4"/>
        <v>696186.95475393988</v>
      </c>
    </row>
    <row r="16" spans="1:11" s="1" customFormat="1" ht="15" customHeight="1" x14ac:dyDescent="0.2">
      <c r="A16" s="83" t="s">
        <v>19</v>
      </c>
      <c r="B16" s="84"/>
      <c r="C16" s="37">
        <v>59700</v>
      </c>
      <c r="D16" s="26">
        <f t="shared" si="0"/>
        <v>1.0489999999999999</v>
      </c>
      <c r="E16" s="35">
        <f t="shared" ref="E16" si="5">+C16*D16</f>
        <v>62625.299999999996</v>
      </c>
      <c r="F16" s="26">
        <f t="shared" si="1"/>
        <v>1.081</v>
      </c>
      <c r="G16" s="58">
        <f t="shared" si="2"/>
        <v>67697.949299999993</v>
      </c>
      <c r="H16" s="27">
        <f t="shared" si="3"/>
        <v>1.04</v>
      </c>
      <c r="I16" s="59">
        <f t="shared" si="4"/>
        <v>70405.867271999989</v>
      </c>
      <c r="J16" s="45">
        <f>+D$36</f>
        <v>1.0549999999999999</v>
      </c>
      <c r="K16" s="35">
        <f t="shared" si="4"/>
        <v>74278.18997195999</v>
      </c>
    </row>
    <row r="17" spans="1:11" s="1" customFormat="1" ht="15" customHeight="1" x14ac:dyDescent="0.2">
      <c r="A17" s="83" t="s">
        <v>22</v>
      </c>
      <c r="B17" s="84"/>
      <c r="C17" s="37">
        <v>42500000</v>
      </c>
      <c r="D17" s="26"/>
      <c r="E17" s="35">
        <f>+C17*D$16</f>
        <v>44582500</v>
      </c>
      <c r="F17" s="26"/>
      <c r="G17" s="35">
        <f>+E17*F$16</f>
        <v>48193682.5</v>
      </c>
      <c r="H17" s="27"/>
      <c r="I17" s="59">
        <f t="shared" ref="I17:K19" si="6">+G17*H$16</f>
        <v>50121429.800000004</v>
      </c>
      <c r="J17" s="46"/>
      <c r="K17" s="35">
        <f t="shared" si="6"/>
        <v>52878108.439000003</v>
      </c>
    </row>
    <row r="18" spans="1:11" s="1" customFormat="1" ht="15" customHeight="1" x14ac:dyDescent="0.2">
      <c r="A18" s="83" t="s">
        <v>23</v>
      </c>
      <c r="B18" s="84"/>
      <c r="C18" s="37">
        <v>8500000</v>
      </c>
      <c r="D18" s="26"/>
      <c r="E18" s="35">
        <f t="shared" ref="E18:E19" si="7">+C18*D$16</f>
        <v>8916500</v>
      </c>
      <c r="F18" s="26"/>
      <c r="G18" s="35">
        <f t="shared" ref="G18:G19" si="8">+E18*F$16</f>
        <v>9638736.5</v>
      </c>
      <c r="H18" s="27"/>
      <c r="I18" s="59">
        <f t="shared" si="6"/>
        <v>10024285.960000001</v>
      </c>
      <c r="J18" s="46"/>
      <c r="K18" s="35">
        <f t="shared" si="6"/>
        <v>10575621.687799999</v>
      </c>
    </row>
    <row r="19" spans="1:11" s="1" customFormat="1" ht="15" customHeight="1" thickBot="1" x14ac:dyDescent="0.25">
      <c r="A19" s="87" t="s">
        <v>24</v>
      </c>
      <c r="B19" s="88"/>
      <c r="C19" s="57">
        <f>+C18+C17</f>
        <v>51000000</v>
      </c>
      <c r="D19" s="28"/>
      <c r="E19" s="35">
        <f t="shared" si="7"/>
        <v>53499000</v>
      </c>
      <c r="F19" s="28"/>
      <c r="G19" s="35">
        <f t="shared" si="8"/>
        <v>57832419</v>
      </c>
      <c r="H19" s="29"/>
      <c r="I19" s="59">
        <f t="shared" si="6"/>
        <v>60145715.760000005</v>
      </c>
      <c r="J19" s="46"/>
      <c r="K19" s="35">
        <f t="shared" si="6"/>
        <v>63453730.126800001</v>
      </c>
    </row>
    <row r="20" spans="1:11" s="1" customFormat="1" ht="15" customHeight="1" x14ac:dyDescent="0.2">
      <c r="A20" s="9"/>
      <c r="B20" s="9"/>
      <c r="C20" s="10"/>
      <c r="D20" s="10"/>
      <c r="E20" s="10"/>
      <c r="F20" s="10"/>
      <c r="G20" s="10"/>
    </row>
    <row r="21" spans="1:11" s="1" customFormat="1" ht="12.75" customHeight="1" x14ac:dyDescent="0.2">
      <c r="A21" s="2"/>
      <c r="B21" s="23" t="s">
        <v>25</v>
      </c>
      <c r="C21" s="78" t="s">
        <v>26</v>
      </c>
      <c r="D21" s="78"/>
      <c r="E21" s="20"/>
      <c r="F21" s="11"/>
      <c r="G21" s="11"/>
    </row>
    <row r="22" spans="1:11" s="1" customFormat="1" ht="12.75" customHeight="1" x14ac:dyDescent="0.2">
      <c r="A22" s="2"/>
      <c r="B22" s="23" t="s">
        <v>27</v>
      </c>
      <c r="C22" s="31">
        <v>44531</v>
      </c>
      <c r="D22" s="22"/>
      <c r="E22" s="22"/>
      <c r="F22" s="12"/>
      <c r="G22" s="12"/>
    </row>
    <row r="23" spans="1:11" s="1" customFormat="1" ht="12.75" customHeight="1" x14ac:dyDescent="0.2">
      <c r="A23" s="2"/>
      <c r="B23" s="23" t="s">
        <v>28</v>
      </c>
      <c r="C23" s="31">
        <v>44927</v>
      </c>
      <c r="D23" s="22"/>
      <c r="E23" s="22"/>
      <c r="F23" s="12"/>
      <c r="G23" s="12"/>
    </row>
    <row r="24" spans="1:11" s="1" customFormat="1" ht="12.75" customHeight="1" x14ac:dyDescent="0.2">
      <c r="A24" s="2"/>
      <c r="B24" s="23" t="s">
        <v>29</v>
      </c>
      <c r="C24" s="31">
        <v>45261</v>
      </c>
      <c r="D24" s="22"/>
      <c r="E24" s="22"/>
      <c r="F24" s="12"/>
      <c r="G24" s="12"/>
    </row>
    <row r="25" spans="1:11" s="1" customFormat="1" ht="12.75" customHeight="1" x14ac:dyDescent="0.2">
      <c r="A25" s="2"/>
      <c r="B25" s="23" t="s">
        <v>30</v>
      </c>
      <c r="C25" s="78" t="s">
        <v>31</v>
      </c>
      <c r="D25" s="78"/>
      <c r="E25" s="22"/>
      <c r="F25" s="12"/>
      <c r="G25" s="12"/>
    </row>
    <row r="26" spans="1:11" s="1" customFormat="1" ht="15" customHeight="1" x14ac:dyDescent="0.2">
      <c r="A26" s="2"/>
      <c r="B26" s="3"/>
      <c r="C26" s="12"/>
      <c r="D26" s="12"/>
      <c r="E26" s="12"/>
      <c r="F26" s="12"/>
      <c r="G26" s="3"/>
    </row>
    <row r="27" spans="1:11" s="1" customFormat="1" ht="19.5" customHeight="1" x14ac:dyDescent="0.2">
      <c r="A27" s="13" t="s">
        <v>32</v>
      </c>
      <c r="B27" s="13"/>
      <c r="C27" s="13"/>
      <c r="D27" s="13"/>
      <c r="E27" s="13"/>
      <c r="F27" s="13"/>
      <c r="G27" s="13"/>
    </row>
    <row r="28" spans="1:11" s="1" customFormat="1" ht="12.75" customHeight="1" x14ac:dyDescent="0.2">
      <c r="A28" s="2"/>
      <c r="B28" s="89"/>
      <c r="C28" s="89"/>
      <c r="D28" s="22"/>
      <c r="E28" s="14"/>
      <c r="F28" s="14"/>
      <c r="G28" s="14"/>
    </row>
    <row r="29" spans="1:11" s="1" customFormat="1" ht="12.75" x14ac:dyDescent="0.2">
      <c r="A29" s="2"/>
      <c r="B29" s="90" t="s">
        <v>40</v>
      </c>
      <c r="C29" s="91"/>
      <c r="D29" s="15"/>
      <c r="E29" s="14"/>
      <c r="F29" s="14"/>
      <c r="G29" s="14"/>
    </row>
    <row r="30" spans="1:11" s="1" customFormat="1" ht="12.75" x14ac:dyDescent="0.2">
      <c r="A30" s="2"/>
      <c r="B30" s="21"/>
      <c r="C30" s="21">
        <v>2020</v>
      </c>
      <c r="D30" s="15">
        <v>1.0489999999999999</v>
      </c>
      <c r="E30" s="14"/>
      <c r="F30" s="14"/>
      <c r="G30" s="14"/>
    </row>
    <row r="31" spans="1:11" s="1" customFormat="1" ht="12.75" x14ac:dyDescent="0.2">
      <c r="A31" s="2"/>
      <c r="B31" s="21"/>
      <c r="C31" s="21">
        <v>2021</v>
      </c>
      <c r="D31" s="15">
        <v>1.081</v>
      </c>
      <c r="E31" s="14"/>
      <c r="F31" s="14"/>
      <c r="G31" s="14"/>
    </row>
    <row r="32" spans="1:11" s="1" customFormat="1" ht="12.75" x14ac:dyDescent="0.2">
      <c r="A32" s="2"/>
      <c r="B32" s="16"/>
      <c r="C32" s="16"/>
      <c r="D32" s="14"/>
      <c r="E32" s="14"/>
      <c r="F32" s="14"/>
      <c r="G32" s="14"/>
    </row>
    <row r="33" spans="1:7" s="17" customFormat="1" ht="21" customHeight="1" x14ac:dyDescent="0.25">
      <c r="A33" s="100" t="s">
        <v>33</v>
      </c>
      <c r="B33" s="100"/>
      <c r="C33" s="100"/>
      <c r="D33" s="100"/>
      <c r="E33" s="100"/>
      <c r="F33" s="100"/>
      <c r="G33" s="100"/>
    </row>
    <row r="34" spans="1:7" s="17" customFormat="1" ht="15" customHeight="1" x14ac:dyDescent="0.25">
      <c r="A34" s="4"/>
      <c r="B34" s="92" t="s">
        <v>34</v>
      </c>
      <c r="C34" s="92"/>
      <c r="D34" s="18"/>
      <c r="E34" s="18"/>
      <c r="F34" s="18"/>
      <c r="G34" s="18"/>
    </row>
    <row r="35" spans="1:7" s="17" customFormat="1" ht="15" customHeight="1" x14ac:dyDescent="0.2">
      <c r="A35" s="4"/>
      <c r="B35" s="93" t="s">
        <v>35</v>
      </c>
      <c r="C35" s="93"/>
      <c r="D35" s="15">
        <v>1.04</v>
      </c>
      <c r="E35" s="20"/>
      <c r="G35" s="18"/>
    </row>
    <row r="36" spans="1:7" s="17" customFormat="1" ht="15" customHeight="1" x14ac:dyDescent="0.2">
      <c r="A36" s="4"/>
      <c r="B36" s="93" t="s">
        <v>39</v>
      </c>
      <c r="C36" s="93"/>
      <c r="D36" s="15">
        <v>1.0549999999999999</v>
      </c>
      <c r="E36" s="30"/>
      <c r="G36" s="18"/>
    </row>
    <row r="37" spans="1:7" s="1" customFormat="1" ht="12.75" x14ac:dyDescent="0.2">
      <c r="B37" s="19"/>
      <c r="C37" s="19"/>
      <c r="D37" s="19"/>
      <c r="E37" s="19"/>
      <c r="F37" s="19"/>
      <c r="G37" s="19"/>
    </row>
    <row r="38" spans="1:7" x14ac:dyDescent="0.25">
      <c r="A38" s="96" t="s">
        <v>49</v>
      </c>
      <c r="B38" s="96"/>
      <c r="C38" s="96"/>
      <c r="D38" s="96"/>
      <c r="E38" s="96"/>
      <c r="F38" s="96"/>
      <c r="G38" s="96"/>
    </row>
  </sheetData>
  <mergeCells count="23">
    <mergeCell ref="A38:G38"/>
    <mergeCell ref="B36:C36"/>
    <mergeCell ref="C25:D25"/>
    <mergeCell ref="B28:C28"/>
    <mergeCell ref="B29:C29"/>
    <mergeCell ref="A33:G33"/>
    <mergeCell ref="B34:C34"/>
    <mergeCell ref="B35:C35"/>
    <mergeCell ref="A17:B17"/>
    <mergeCell ref="A18:B18"/>
    <mergeCell ref="A19:B19"/>
    <mergeCell ref="C21:D21"/>
    <mergeCell ref="A12:B12"/>
    <mergeCell ref="A13:B13"/>
    <mergeCell ref="A14:B14"/>
    <mergeCell ref="A15:B15"/>
    <mergeCell ref="A16:B16"/>
    <mergeCell ref="B10:G10"/>
    <mergeCell ref="B4:G4"/>
    <mergeCell ref="B5:G5"/>
    <mergeCell ref="B6:G6"/>
    <mergeCell ref="B8:G8"/>
    <mergeCell ref="B9:G9"/>
  </mergeCells>
  <pageMargins left="0.7" right="0.7" top="0.75" bottom="0.75" header="0.3" footer="0.3"/>
  <pageSetup paperSize="9" scale="7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XFD1048576"/>
    </sheetView>
  </sheetViews>
  <sheetFormatPr defaultColWidth="9.140625" defaultRowHeight="15" x14ac:dyDescent="0.25"/>
  <cols>
    <col min="1" max="1" width="4.5703125" style="1" customWidth="1"/>
    <col min="2" max="2" width="33.28515625" style="1" customWidth="1"/>
    <col min="3" max="3" width="17.28515625" style="1" customWidth="1"/>
    <col min="4" max="4" width="12.7109375" style="1" customWidth="1"/>
    <col min="5" max="5" width="17.42578125" style="1" customWidth="1"/>
    <col min="6" max="6" width="13.42578125" style="1" customWidth="1"/>
    <col min="7" max="7" width="17.140625" style="1" customWidth="1"/>
    <col min="8" max="8" width="12.42578125" customWidth="1"/>
    <col min="9" max="9" width="17.28515625" customWidth="1"/>
    <col min="10" max="10" width="11.28515625" customWidth="1"/>
    <col min="11" max="11" width="18.5703125" customWidth="1"/>
  </cols>
  <sheetData>
    <row r="1" spans="1:11" s="1" customFormat="1" ht="12.75" x14ac:dyDescent="0.2">
      <c r="A1" s="2"/>
      <c r="B1" s="2"/>
      <c r="C1" s="2"/>
      <c r="D1" s="2"/>
      <c r="E1" s="2"/>
      <c r="F1" s="2"/>
      <c r="G1" s="3" t="s">
        <v>0</v>
      </c>
    </row>
    <row r="2" spans="1:11" s="1" customFormat="1" ht="12.75" x14ac:dyDescent="0.2">
      <c r="A2" s="2"/>
      <c r="B2" s="2"/>
      <c r="C2" s="2"/>
      <c r="D2" s="2"/>
      <c r="E2" s="2"/>
      <c r="F2" s="2"/>
      <c r="G2" s="3" t="s">
        <v>1</v>
      </c>
    </row>
    <row r="3" spans="1:11" s="1" customFormat="1" ht="12.75" x14ac:dyDescent="0.2">
      <c r="A3" s="2"/>
      <c r="B3" s="2"/>
      <c r="C3" s="2"/>
      <c r="D3" s="2"/>
      <c r="E3" s="2"/>
      <c r="F3" s="2"/>
      <c r="G3" s="3"/>
    </row>
    <row r="4" spans="1:11" s="1" customFormat="1" ht="30.75" customHeight="1" x14ac:dyDescent="0.2">
      <c r="A4" s="2"/>
      <c r="B4" s="74" t="s">
        <v>2</v>
      </c>
      <c r="C4" s="74"/>
      <c r="D4" s="74"/>
      <c r="E4" s="74"/>
      <c r="F4" s="74"/>
      <c r="G4" s="74"/>
    </row>
    <row r="5" spans="1:11" s="1" customFormat="1" ht="27" customHeight="1" x14ac:dyDescent="0.2">
      <c r="A5" s="2"/>
      <c r="B5" s="75" t="s">
        <v>3</v>
      </c>
      <c r="C5" s="75"/>
      <c r="D5" s="75"/>
      <c r="E5" s="75"/>
      <c r="F5" s="75"/>
      <c r="G5" s="75"/>
    </row>
    <row r="6" spans="1:11" s="1" customFormat="1" ht="27" customHeight="1" x14ac:dyDescent="0.2">
      <c r="A6" s="2"/>
      <c r="B6" s="76" t="s">
        <v>41</v>
      </c>
      <c r="C6" s="76"/>
      <c r="D6" s="76"/>
      <c r="E6" s="76"/>
      <c r="F6" s="76"/>
      <c r="G6" s="76"/>
    </row>
    <row r="7" spans="1:11" s="1" customFormat="1" ht="15" customHeight="1" x14ac:dyDescent="0.2">
      <c r="A7" s="4" t="s">
        <v>4</v>
      </c>
      <c r="B7" s="5"/>
      <c r="C7" s="6"/>
      <c r="D7" s="6"/>
      <c r="E7" s="6"/>
      <c r="F7" s="6"/>
      <c r="G7" s="6"/>
    </row>
    <row r="8" spans="1:11" s="1" customFormat="1" ht="15" customHeight="1" x14ac:dyDescent="0.2">
      <c r="A8" s="49" t="s">
        <v>5</v>
      </c>
      <c r="B8" s="77" t="s">
        <v>42</v>
      </c>
      <c r="C8" s="77"/>
      <c r="D8" s="77"/>
      <c r="E8" s="77"/>
      <c r="F8" s="77"/>
      <c r="G8" s="77"/>
    </row>
    <row r="9" spans="1:11" s="1" customFormat="1" ht="15" customHeight="1" x14ac:dyDescent="0.2">
      <c r="A9" s="49" t="s">
        <v>6</v>
      </c>
      <c r="B9" s="77" t="s">
        <v>7</v>
      </c>
      <c r="C9" s="77"/>
      <c r="D9" s="77"/>
      <c r="E9" s="77"/>
      <c r="F9" s="77"/>
      <c r="G9" s="77"/>
    </row>
    <row r="10" spans="1:11" s="1" customFormat="1" ht="15" customHeight="1" x14ac:dyDescent="0.2">
      <c r="A10" s="49" t="s">
        <v>8</v>
      </c>
      <c r="B10" s="73" t="s">
        <v>9</v>
      </c>
      <c r="C10" s="73"/>
      <c r="D10" s="73"/>
      <c r="E10" s="73"/>
      <c r="F10" s="73"/>
      <c r="G10" s="73"/>
    </row>
    <row r="11" spans="1:11" s="1" customFormat="1" ht="12.75" customHeight="1" thickBot="1" x14ac:dyDescent="0.25">
      <c r="B11" s="1" t="s">
        <v>36</v>
      </c>
      <c r="C11" s="1" t="s">
        <v>37</v>
      </c>
    </row>
    <row r="12" spans="1:11" s="1" customFormat="1" ht="107.25" customHeight="1" thickBot="1" x14ac:dyDescent="0.25">
      <c r="A12" s="79" t="s">
        <v>10</v>
      </c>
      <c r="B12" s="80"/>
      <c r="C12" s="51" t="s">
        <v>11</v>
      </c>
      <c r="D12" s="51" t="s">
        <v>12</v>
      </c>
      <c r="E12" s="51" t="s">
        <v>13</v>
      </c>
      <c r="F12" s="51" t="s">
        <v>12</v>
      </c>
      <c r="G12" s="51" t="s">
        <v>38</v>
      </c>
      <c r="H12" s="51" t="s">
        <v>14</v>
      </c>
      <c r="I12" s="51" t="s">
        <v>48</v>
      </c>
      <c r="J12" s="51" t="s">
        <v>14</v>
      </c>
      <c r="K12" s="7" t="s">
        <v>15</v>
      </c>
    </row>
    <row r="13" spans="1:11" s="1" customFormat="1" ht="15" customHeight="1" x14ac:dyDescent="0.2">
      <c r="A13" s="81">
        <v>1</v>
      </c>
      <c r="B13" s="82"/>
      <c r="C13" s="52">
        <v>2</v>
      </c>
      <c r="D13" s="52">
        <v>3</v>
      </c>
      <c r="E13" s="52">
        <v>4</v>
      </c>
      <c r="F13" s="52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</row>
    <row r="14" spans="1:11" s="1" customFormat="1" ht="15" customHeight="1" x14ac:dyDescent="0.2">
      <c r="A14" s="83" t="s">
        <v>16</v>
      </c>
      <c r="B14" s="84"/>
      <c r="C14" s="26">
        <v>41701860</v>
      </c>
      <c r="D14" s="26">
        <f>+D$30</f>
        <v>1.0489999999999999</v>
      </c>
      <c r="E14" s="32">
        <f>+C14*D14</f>
        <v>43745251.140000001</v>
      </c>
      <c r="F14" s="26">
        <f>+D$31</f>
        <v>1.081</v>
      </c>
      <c r="G14" s="33">
        <f>+E14*F14</f>
        <v>47288616.482340001</v>
      </c>
      <c r="H14" s="27">
        <f>+D$35</f>
        <v>1.04</v>
      </c>
      <c r="I14" s="44">
        <f>+G14*H14</f>
        <v>49180161.1416336</v>
      </c>
      <c r="J14" s="45">
        <f>+D$36</f>
        <v>1.0549999999999999</v>
      </c>
      <c r="K14" s="32">
        <f>+I14*J14</f>
        <v>51885070.004423447</v>
      </c>
    </row>
    <row r="15" spans="1:11" s="1" customFormat="1" ht="15" customHeight="1" x14ac:dyDescent="0.2">
      <c r="A15" s="98" t="s">
        <v>18</v>
      </c>
      <c r="B15" s="99"/>
      <c r="C15" s="26">
        <v>559550</v>
      </c>
      <c r="D15" s="26">
        <f t="shared" ref="D15:D16" si="0">+D$30</f>
        <v>1.0489999999999999</v>
      </c>
      <c r="E15" s="32">
        <f>+C15*D15</f>
        <v>586967.94999999995</v>
      </c>
      <c r="F15" s="26">
        <f t="shared" ref="F15:F16" si="1">+D$31</f>
        <v>1.081</v>
      </c>
      <c r="G15" s="33">
        <f t="shared" ref="G15:G16" si="2">+E15*F15</f>
        <v>634512.3539499999</v>
      </c>
      <c r="H15" s="27">
        <f t="shared" ref="H15:H16" si="3">+D$35</f>
        <v>1.04</v>
      </c>
      <c r="I15" s="44">
        <f t="shared" ref="I15:K16" si="4">+G15*H15</f>
        <v>659892.84810799989</v>
      </c>
      <c r="J15" s="45">
        <f>+D$36</f>
        <v>1.0549999999999999</v>
      </c>
      <c r="K15" s="32">
        <f t="shared" si="4"/>
        <v>696186.95475393988</v>
      </c>
    </row>
    <row r="16" spans="1:11" s="1" customFormat="1" ht="15" customHeight="1" x14ac:dyDescent="0.2">
      <c r="A16" s="83" t="s">
        <v>19</v>
      </c>
      <c r="B16" s="84"/>
      <c r="C16" s="26">
        <v>59700</v>
      </c>
      <c r="D16" s="26">
        <f t="shared" si="0"/>
        <v>1.0489999999999999</v>
      </c>
      <c r="E16" s="32">
        <f t="shared" ref="E16" si="5">+C16*D16</f>
        <v>62625.299999999996</v>
      </c>
      <c r="F16" s="26">
        <f t="shared" si="1"/>
        <v>1.081</v>
      </c>
      <c r="G16" s="33">
        <f t="shared" si="2"/>
        <v>67697.949299999993</v>
      </c>
      <c r="H16" s="27">
        <f t="shared" si="3"/>
        <v>1.04</v>
      </c>
      <c r="I16" s="44">
        <f t="shared" si="4"/>
        <v>70405.867271999989</v>
      </c>
      <c r="J16" s="45">
        <f>+D$36</f>
        <v>1.0549999999999999</v>
      </c>
      <c r="K16" s="32">
        <f t="shared" si="4"/>
        <v>74278.18997195999</v>
      </c>
    </row>
    <row r="17" spans="1:11" s="1" customFormat="1" ht="15" customHeight="1" x14ac:dyDescent="0.2">
      <c r="A17" s="83" t="s">
        <v>22</v>
      </c>
      <c r="B17" s="84"/>
      <c r="C17" s="26">
        <v>42500000</v>
      </c>
      <c r="D17" s="26"/>
      <c r="E17" s="32">
        <f>+C17*D$16</f>
        <v>44582500</v>
      </c>
      <c r="F17" s="26"/>
      <c r="G17" s="32">
        <f>+E17*F$16</f>
        <v>48193682.5</v>
      </c>
      <c r="H17" s="27"/>
      <c r="I17" s="44">
        <f t="shared" ref="I17:K19" si="6">+G17*H$16</f>
        <v>50121429.800000004</v>
      </c>
      <c r="J17" s="46"/>
      <c r="K17" s="32">
        <f t="shared" si="6"/>
        <v>52878108.439000003</v>
      </c>
    </row>
    <row r="18" spans="1:11" s="1" customFormat="1" ht="15" customHeight="1" x14ac:dyDescent="0.2">
      <c r="A18" s="83" t="s">
        <v>23</v>
      </c>
      <c r="B18" s="84"/>
      <c r="C18" s="26">
        <v>8500000</v>
      </c>
      <c r="D18" s="26"/>
      <c r="E18" s="32">
        <f t="shared" ref="E18:E19" si="7">+C18*D$16</f>
        <v>8916500</v>
      </c>
      <c r="F18" s="26"/>
      <c r="G18" s="32">
        <f t="shared" ref="G18:G19" si="8">+E18*F$16</f>
        <v>9638736.5</v>
      </c>
      <c r="H18" s="27"/>
      <c r="I18" s="44">
        <f t="shared" si="6"/>
        <v>10024285.960000001</v>
      </c>
      <c r="J18" s="46"/>
      <c r="K18" s="32">
        <f t="shared" si="6"/>
        <v>10575621.687799999</v>
      </c>
    </row>
    <row r="19" spans="1:11" s="1" customFormat="1" ht="15" customHeight="1" thickBot="1" x14ac:dyDescent="0.25">
      <c r="A19" s="87" t="s">
        <v>24</v>
      </c>
      <c r="B19" s="88"/>
      <c r="C19" s="28">
        <f>+C18+C17</f>
        <v>51000000</v>
      </c>
      <c r="D19" s="28"/>
      <c r="E19" s="32">
        <f t="shared" si="7"/>
        <v>53499000</v>
      </c>
      <c r="F19" s="28"/>
      <c r="G19" s="32">
        <f t="shared" si="8"/>
        <v>57832419</v>
      </c>
      <c r="H19" s="29"/>
      <c r="I19" s="44">
        <f t="shared" si="6"/>
        <v>60145715.760000005</v>
      </c>
      <c r="J19" s="46"/>
      <c r="K19" s="32">
        <f t="shared" si="6"/>
        <v>63453730.126800001</v>
      </c>
    </row>
    <row r="20" spans="1:11" s="1" customFormat="1" ht="15" customHeight="1" x14ac:dyDescent="0.2">
      <c r="A20" s="9"/>
      <c r="B20" s="9"/>
      <c r="C20" s="10"/>
      <c r="D20" s="10"/>
      <c r="E20" s="10"/>
      <c r="F20" s="10"/>
      <c r="G20" s="10"/>
    </row>
    <row r="21" spans="1:11" s="1" customFormat="1" ht="12.75" customHeight="1" x14ac:dyDescent="0.2">
      <c r="A21" s="2"/>
      <c r="B21" s="49" t="s">
        <v>25</v>
      </c>
      <c r="C21" s="78" t="s">
        <v>26</v>
      </c>
      <c r="D21" s="78"/>
      <c r="E21" s="20"/>
      <c r="F21" s="11"/>
      <c r="G21" s="11"/>
    </row>
    <row r="22" spans="1:11" s="1" customFormat="1" ht="12.75" customHeight="1" x14ac:dyDescent="0.2">
      <c r="A22" s="2"/>
      <c r="B22" s="49" t="s">
        <v>27</v>
      </c>
      <c r="C22" s="31">
        <v>44531</v>
      </c>
      <c r="D22" s="48"/>
      <c r="E22" s="48"/>
      <c r="F22" s="12"/>
      <c r="G22" s="12"/>
    </row>
    <row r="23" spans="1:11" s="1" customFormat="1" ht="12.75" customHeight="1" x14ac:dyDescent="0.2">
      <c r="A23" s="2"/>
      <c r="B23" s="49" t="s">
        <v>28</v>
      </c>
      <c r="C23" s="31">
        <v>44927</v>
      </c>
      <c r="D23" s="48"/>
      <c r="E23" s="48"/>
      <c r="F23" s="12"/>
      <c r="G23" s="12"/>
    </row>
    <row r="24" spans="1:11" s="1" customFormat="1" ht="12.75" customHeight="1" x14ac:dyDescent="0.2">
      <c r="A24" s="2"/>
      <c r="B24" s="49" t="s">
        <v>29</v>
      </c>
      <c r="C24" s="31">
        <v>45261</v>
      </c>
      <c r="D24" s="48"/>
      <c r="E24" s="48"/>
      <c r="F24" s="12"/>
      <c r="G24" s="12"/>
    </row>
    <row r="25" spans="1:11" s="1" customFormat="1" ht="12.75" customHeight="1" x14ac:dyDescent="0.2">
      <c r="A25" s="2"/>
      <c r="B25" s="49" t="s">
        <v>30</v>
      </c>
      <c r="C25" s="78" t="s">
        <v>31</v>
      </c>
      <c r="D25" s="78"/>
      <c r="E25" s="48"/>
      <c r="F25" s="12"/>
      <c r="G25" s="12"/>
    </row>
    <row r="26" spans="1:11" s="1" customFormat="1" ht="15" customHeight="1" x14ac:dyDescent="0.2">
      <c r="A26" s="2"/>
      <c r="B26" s="3"/>
      <c r="C26" s="12"/>
      <c r="D26" s="12"/>
      <c r="E26" s="12"/>
      <c r="F26" s="12"/>
      <c r="G26" s="3"/>
    </row>
    <row r="27" spans="1:11" s="1" customFormat="1" ht="19.5" customHeight="1" x14ac:dyDescent="0.2">
      <c r="A27" s="13" t="s">
        <v>32</v>
      </c>
      <c r="B27" s="13"/>
      <c r="C27" s="13"/>
      <c r="D27" s="13"/>
      <c r="E27" s="13"/>
      <c r="F27" s="13"/>
      <c r="G27" s="13"/>
    </row>
    <row r="28" spans="1:11" s="1" customFormat="1" ht="12.75" customHeight="1" x14ac:dyDescent="0.2">
      <c r="A28" s="2"/>
      <c r="B28" s="89"/>
      <c r="C28" s="89"/>
      <c r="D28" s="48"/>
      <c r="E28" s="14"/>
      <c r="F28" s="14"/>
      <c r="G28" s="14"/>
    </row>
    <row r="29" spans="1:11" s="1" customFormat="1" ht="12.75" x14ac:dyDescent="0.2">
      <c r="A29" s="2"/>
      <c r="B29" s="90" t="s">
        <v>40</v>
      </c>
      <c r="C29" s="91"/>
      <c r="D29" s="15"/>
      <c r="E29" s="14"/>
      <c r="F29" s="14"/>
      <c r="G29" s="14"/>
    </row>
    <row r="30" spans="1:11" s="1" customFormat="1" ht="12.75" x14ac:dyDescent="0.2">
      <c r="A30" s="2"/>
      <c r="B30" s="50"/>
      <c r="C30" s="50">
        <v>2020</v>
      </c>
      <c r="D30" s="15">
        <v>1.0489999999999999</v>
      </c>
      <c r="E30" s="14"/>
      <c r="F30" s="14"/>
      <c r="G30" s="14"/>
    </row>
    <row r="31" spans="1:11" s="1" customFormat="1" ht="12.75" x14ac:dyDescent="0.2">
      <c r="A31" s="2"/>
      <c r="B31" s="50"/>
      <c r="C31" s="50">
        <v>2021</v>
      </c>
      <c r="D31" s="15">
        <v>1.081</v>
      </c>
      <c r="E31" s="14"/>
      <c r="F31" s="14"/>
      <c r="G31" s="14"/>
    </row>
    <row r="32" spans="1:11" s="1" customFormat="1" ht="12.75" x14ac:dyDescent="0.2">
      <c r="A32" s="2"/>
      <c r="B32" s="16"/>
      <c r="C32" s="16"/>
      <c r="D32" s="14"/>
      <c r="E32" s="14"/>
      <c r="F32" s="14"/>
      <c r="G32" s="14"/>
    </row>
    <row r="33" spans="1:7" s="17" customFormat="1" ht="12.75" x14ac:dyDescent="0.25">
      <c r="A33" s="100" t="s">
        <v>33</v>
      </c>
      <c r="B33" s="100"/>
      <c r="C33" s="100"/>
      <c r="D33" s="100"/>
      <c r="E33" s="100"/>
      <c r="F33" s="100"/>
      <c r="G33" s="100"/>
    </row>
    <row r="34" spans="1:7" s="17" customFormat="1" ht="12.75" x14ac:dyDescent="0.25">
      <c r="A34" s="4"/>
      <c r="B34" s="92" t="s">
        <v>34</v>
      </c>
      <c r="C34" s="92"/>
      <c r="D34" s="18"/>
      <c r="E34" s="18"/>
      <c r="F34" s="18"/>
      <c r="G34" s="18"/>
    </row>
    <row r="35" spans="1:7" s="17" customFormat="1" ht="12.75" x14ac:dyDescent="0.2">
      <c r="A35" s="4"/>
      <c r="B35" s="93" t="s">
        <v>35</v>
      </c>
      <c r="C35" s="93"/>
      <c r="D35" s="15">
        <v>1.04</v>
      </c>
      <c r="E35" s="20"/>
      <c r="G35" s="18"/>
    </row>
    <row r="36" spans="1:7" s="17" customFormat="1" x14ac:dyDescent="0.2">
      <c r="A36" s="4"/>
      <c r="B36" s="93" t="s">
        <v>39</v>
      </c>
      <c r="C36" s="93"/>
      <c r="D36" s="15">
        <v>1.0549999999999999</v>
      </c>
      <c r="E36" s="30"/>
      <c r="G36" s="18"/>
    </row>
    <row r="37" spans="1:7" s="1" customFormat="1" ht="12.75" x14ac:dyDescent="0.2">
      <c r="B37" s="19"/>
      <c r="C37" s="19"/>
      <c r="D37" s="19"/>
      <c r="E37" s="19"/>
      <c r="F37" s="19"/>
      <c r="G37" s="19"/>
    </row>
    <row r="38" spans="1:7" x14ac:dyDescent="0.25">
      <c r="A38" s="96" t="s">
        <v>49</v>
      </c>
      <c r="B38" s="96"/>
      <c r="C38" s="96"/>
      <c r="D38" s="96"/>
      <c r="E38" s="96"/>
      <c r="F38" s="96"/>
      <c r="G38" s="96"/>
    </row>
  </sheetData>
  <mergeCells count="23">
    <mergeCell ref="A33:G33"/>
    <mergeCell ref="B34:C34"/>
    <mergeCell ref="B35:C35"/>
    <mergeCell ref="B36:C36"/>
    <mergeCell ref="A38:G38"/>
    <mergeCell ref="B29:C29"/>
    <mergeCell ref="A12:B12"/>
    <mergeCell ref="A13:B13"/>
    <mergeCell ref="A14:B14"/>
    <mergeCell ref="A15:B15"/>
    <mergeCell ref="A16:B16"/>
    <mergeCell ref="A17:B17"/>
    <mergeCell ref="A18:B18"/>
    <mergeCell ref="A19:B19"/>
    <mergeCell ref="C21:D21"/>
    <mergeCell ref="C25:D25"/>
    <mergeCell ref="B28:C28"/>
    <mergeCell ref="B10:G10"/>
    <mergeCell ref="B4:G4"/>
    <mergeCell ref="B5:G5"/>
    <mergeCell ref="B6:G6"/>
    <mergeCell ref="B8:G8"/>
    <mergeCell ref="B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4" workbookViewId="0">
      <selection activeCell="C22" sqref="C22"/>
    </sheetView>
  </sheetViews>
  <sheetFormatPr defaultColWidth="9.140625" defaultRowHeight="15" x14ac:dyDescent="0.25"/>
  <cols>
    <col min="1" max="1" width="4.5703125" style="1" customWidth="1"/>
    <col min="2" max="2" width="48.5703125" style="1" customWidth="1"/>
    <col min="3" max="3" width="14.5703125" style="1" customWidth="1"/>
    <col min="4" max="4" width="12" style="1" customWidth="1"/>
    <col min="5" max="5" width="16.28515625" style="1" customWidth="1"/>
    <col min="6" max="6" width="12.85546875" style="1" customWidth="1"/>
    <col min="7" max="7" width="15.85546875" style="1" customWidth="1"/>
    <col min="8" max="8" width="13.140625" customWidth="1"/>
    <col min="9" max="9" width="17.5703125" customWidth="1"/>
    <col min="10" max="10" width="12.5703125" customWidth="1"/>
    <col min="11" max="11" width="15.42578125" customWidth="1"/>
  </cols>
  <sheetData>
    <row r="1" spans="1:11" s="1" customFormat="1" ht="12.75" x14ac:dyDescent="0.2">
      <c r="A1" s="2"/>
      <c r="B1" s="2"/>
      <c r="C1" s="2"/>
      <c r="D1" s="2"/>
      <c r="E1" s="2"/>
      <c r="F1" s="2"/>
      <c r="G1" s="3" t="s">
        <v>0</v>
      </c>
    </row>
    <row r="2" spans="1:11" s="1" customFormat="1" ht="12.75" x14ac:dyDescent="0.2">
      <c r="A2" s="2"/>
      <c r="B2" s="2"/>
      <c r="C2" s="2"/>
      <c r="D2" s="2"/>
      <c r="E2" s="2"/>
      <c r="F2" s="2"/>
      <c r="G2" s="3" t="s">
        <v>1</v>
      </c>
    </row>
    <row r="3" spans="1:11" s="1" customFormat="1" ht="12.75" x14ac:dyDescent="0.2">
      <c r="A3" s="2"/>
      <c r="B3" s="2"/>
      <c r="C3" s="2"/>
      <c r="D3" s="2"/>
      <c r="E3" s="2"/>
      <c r="F3" s="2"/>
      <c r="G3" s="3"/>
    </row>
    <row r="4" spans="1:11" s="1" customFormat="1" ht="30.75" customHeight="1" x14ac:dyDescent="0.2">
      <c r="A4" s="2"/>
      <c r="B4" s="74" t="s">
        <v>2</v>
      </c>
      <c r="C4" s="74"/>
      <c r="D4" s="74"/>
      <c r="E4" s="74"/>
      <c r="F4" s="74"/>
      <c r="G4" s="74"/>
    </row>
    <row r="5" spans="1:11" s="1" customFormat="1" ht="27" customHeight="1" x14ac:dyDescent="0.2">
      <c r="A5" s="2"/>
      <c r="B5" s="75" t="s">
        <v>3</v>
      </c>
      <c r="C5" s="75"/>
      <c r="D5" s="75"/>
      <c r="E5" s="75"/>
      <c r="F5" s="75"/>
      <c r="G5" s="75"/>
    </row>
    <row r="6" spans="1:11" s="1" customFormat="1" ht="27" customHeight="1" x14ac:dyDescent="0.2">
      <c r="A6" s="2"/>
      <c r="B6" s="76" t="s">
        <v>45</v>
      </c>
      <c r="C6" s="76"/>
      <c r="D6" s="76"/>
      <c r="E6" s="76"/>
      <c r="F6" s="76"/>
      <c r="G6" s="76"/>
    </row>
    <row r="7" spans="1:11" s="1" customFormat="1" ht="15" customHeight="1" x14ac:dyDescent="0.2">
      <c r="A7" s="4" t="s">
        <v>4</v>
      </c>
      <c r="B7" s="5"/>
      <c r="C7" s="6"/>
      <c r="D7" s="6"/>
      <c r="E7" s="6"/>
      <c r="F7" s="6"/>
      <c r="G7" s="6"/>
    </row>
    <row r="8" spans="1:11" s="1" customFormat="1" ht="15" customHeight="1" x14ac:dyDescent="0.2">
      <c r="A8" s="49" t="s">
        <v>5</v>
      </c>
      <c r="B8" s="77" t="s">
        <v>46</v>
      </c>
      <c r="C8" s="77"/>
      <c r="D8" s="77"/>
      <c r="E8" s="77"/>
      <c r="F8" s="77"/>
      <c r="G8" s="77"/>
    </row>
    <row r="9" spans="1:11" s="1" customFormat="1" ht="15" customHeight="1" x14ac:dyDescent="0.2">
      <c r="A9" s="49" t="s">
        <v>6</v>
      </c>
      <c r="B9" s="77" t="s">
        <v>44</v>
      </c>
      <c r="C9" s="77"/>
      <c r="D9" s="77"/>
      <c r="E9" s="77"/>
      <c r="F9" s="77"/>
      <c r="G9" s="77"/>
    </row>
    <row r="10" spans="1:11" s="1" customFormat="1" ht="15" customHeight="1" x14ac:dyDescent="0.2">
      <c r="A10" s="49" t="s">
        <v>8</v>
      </c>
      <c r="B10" s="73" t="s">
        <v>9</v>
      </c>
      <c r="C10" s="73"/>
      <c r="D10" s="73"/>
      <c r="E10" s="73"/>
      <c r="F10" s="73"/>
      <c r="G10" s="73"/>
    </row>
    <row r="11" spans="1:11" s="1" customFormat="1" ht="12.75" customHeight="1" thickBot="1" x14ac:dyDescent="0.25">
      <c r="B11" s="1" t="s">
        <v>36</v>
      </c>
      <c r="C11" s="1" t="s">
        <v>37</v>
      </c>
    </row>
    <row r="12" spans="1:11" s="1" customFormat="1" ht="128.25" thickBot="1" x14ac:dyDescent="0.25">
      <c r="A12" s="79" t="s">
        <v>10</v>
      </c>
      <c r="B12" s="80"/>
      <c r="C12" s="51" t="s">
        <v>11</v>
      </c>
      <c r="D12" s="51" t="s">
        <v>12</v>
      </c>
      <c r="E12" s="51" t="s">
        <v>13</v>
      </c>
      <c r="F12" s="51" t="s">
        <v>12</v>
      </c>
      <c r="G12" s="51" t="s">
        <v>38</v>
      </c>
      <c r="H12" s="51" t="s">
        <v>14</v>
      </c>
      <c r="I12" s="51" t="s">
        <v>48</v>
      </c>
      <c r="J12" s="51" t="s">
        <v>14</v>
      </c>
      <c r="K12" s="7" t="s">
        <v>15</v>
      </c>
    </row>
    <row r="13" spans="1:11" s="1" customFormat="1" ht="15" customHeight="1" x14ac:dyDescent="0.2">
      <c r="A13" s="81">
        <v>1</v>
      </c>
      <c r="B13" s="82"/>
      <c r="C13" s="52">
        <v>2</v>
      </c>
      <c r="D13" s="52">
        <v>3</v>
      </c>
      <c r="E13" s="52">
        <v>4</v>
      </c>
      <c r="F13" s="52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</row>
    <row r="14" spans="1:11" s="1" customFormat="1" ht="15" customHeight="1" x14ac:dyDescent="0.2">
      <c r="A14" s="83" t="s">
        <v>16</v>
      </c>
      <c r="B14" s="84"/>
      <c r="C14" s="35">
        <f>68244706-1245970</f>
        <v>66998736</v>
      </c>
      <c r="D14" s="26">
        <f>+D33</f>
        <v>1.0489999999999999</v>
      </c>
      <c r="E14" s="37">
        <f>+C14*D14</f>
        <v>70281674.063999996</v>
      </c>
      <c r="F14" s="26">
        <f>+D34</f>
        <v>1.081</v>
      </c>
      <c r="G14" s="39">
        <f>+E14*F14</f>
        <v>75974489.663183987</v>
      </c>
      <c r="H14" s="27">
        <f>+D38</f>
        <v>1.04</v>
      </c>
      <c r="I14" s="39">
        <f>+G14*H14</f>
        <v>79013469.24971135</v>
      </c>
      <c r="J14" s="41">
        <f>+D39</f>
        <v>1.0549999999999999</v>
      </c>
      <c r="K14" s="39">
        <f>+I14*J14</f>
        <v>83359210.058445469</v>
      </c>
    </row>
    <row r="15" spans="1:11" s="1" customFormat="1" ht="15" customHeight="1" x14ac:dyDescent="0.2">
      <c r="A15" s="83" t="s">
        <v>17</v>
      </c>
      <c r="B15" s="84"/>
      <c r="C15" s="35">
        <v>8731860</v>
      </c>
      <c r="D15" s="26">
        <f>+D14</f>
        <v>1.0489999999999999</v>
      </c>
      <c r="E15" s="37">
        <f t="shared" ref="E15:E18" si="0">+C15*D15</f>
        <v>9159721.1399999987</v>
      </c>
      <c r="F15" s="26">
        <f>+F14</f>
        <v>1.081</v>
      </c>
      <c r="G15" s="39">
        <f t="shared" ref="G15:G18" si="1">+E15*F15</f>
        <v>9901658.552339999</v>
      </c>
      <c r="H15" s="27">
        <f>+H14</f>
        <v>1.04</v>
      </c>
      <c r="I15" s="39">
        <f t="shared" ref="I15:I18" si="2">+G15*H15</f>
        <v>10297724.894433599</v>
      </c>
      <c r="J15" s="41">
        <f>+D39</f>
        <v>1.0549999999999999</v>
      </c>
      <c r="K15" s="39">
        <f t="shared" ref="K15:K18" si="3">+I15*J15</f>
        <v>10864099.763627447</v>
      </c>
    </row>
    <row r="16" spans="1:11" s="1" customFormat="1" ht="15" customHeight="1" x14ac:dyDescent="0.2">
      <c r="A16" s="83" t="s">
        <v>18</v>
      </c>
      <c r="B16" s="84"/>
      <c r="C16" s="35">
        <v>1487142</v>
      </c>
      <c r="D16" s="26">
        <f t="shared" ref="D16:D18" si="4">+D15</f>
        <v>1.0489999999999999</v>
      </c>
      <c r="E16" s="37">
        <f t="shared" si="0"/>
        <v>1560011.9579999999</v>
      </c>
      <c r="F16" s="26">
        <f t="shared" ref="F16:F18" si="5">+F15</f>
        <v>1.081</v>
      </c>
      <c r="G16" s="39">
        <f t="shared" si="1"/>
        <v>1686372.9265979999</v>
      </c>
      <c r="H16" s="27">
        <f t="shared" ref="H16:H18" si="6">+H15</f>
        <v>1.04</v>
      </c>
      <c r="I16" s="39">
        <f t="shared" si="2"/>
        <v>1753827.8436619199</v>
      </c>
      <c r="J16" s="41">
        <f>+D39</f>
        <v>1.0549999999999999</v>
      </c>
      <c r="K16" s="39">
        <f t="shared" si="3"/>
        <v>1850288.3750633255</v>
      </c>
    </row>
    <row r="17" spans="1:11" s="1" customFormat="1" ht="15" customHeight="1" x14ac:dyDescent="0.2">
      <c r="A17" s="83" t="s">
        <v>19</v>
      </c>
      <c r="B17" s="84"/>
      <c r="C17" s="35">
        <v>3527080</v>
      </c>
      <c r="D17" s="26">
        <f t="shared" si="4"/>
        <v>1.0489999999999999</v>
      </c>
      <c r="E17" s="37">
        <f t="shared" si="0"/>
        <v>3699906.92</v>
      </c>
      <c r="F17" s="26">
        <f t="shared" si="5"/>
        <v>1.081</v>
      </c>
      <c r="G17" s="39">
        <f t="shared" si="1"/>
        <v>3999599.3805199997</v>
      </c>
      <c r="H17" s="27">
        <f t="shared" si="6"/>
        <v>1.04</v>
      </c>
      <c r="I17" s="39">
        <f t="shared" si="2"/>
        <v>4159583.3557407996</v>
      </c>
      <c r="J17" s="41">
        <f>+D39</f>
        <v>1.0549999999999999</v>
      </c>
      <c r="K17" s="39">
        <f t="shared" si="3"/>
        <v>4388360.4403065434</v>
      </c>
    </row>
    <row r="18" spans="1:11" s="1" customFormat="1" ht="15" customHeight="1" x14ac:dyDescent="0.2">
      <c r="A18" s="83" t="s">
        <v>20</v>
      </c>
      <c r="B18" s="84"/>
      <c r="C18" s="35">
        <v>7491580</v>
      </c>
      <c r="D18" s="26">
        <f t="shared" si="4"/>
        <v>1.0489999999999999</v>
      </c>
      <c r="E18" s="37">
        <f t="shared" si="0"/>
        <v>7858667.4199999999</v>
      </c>
      <c r="F18" s="26">
        <f t="shared" si="5"/>
        <v>1.081</v>
      </c>
      <c r="G18" s="39">
        <f t="shared" si="1"/>
        <v>8495219.4810199998</v>
      </c>
      <c r="H18" s="27">
        <f t="shared" si="6"/>
        <v>1.04</v>
      </c>
      <c r="I18" s="39">
        <f t="shared" si="2"/>
        <v>8835028.2602607999</v>
      </c>
      <c r="J18" s="41">
        <f>+D39</f>
        <v>1.0549999999999999</v>
      </c>
      <c r="K18" s="39">
        <f t="shared" si="3"/>
        <v>9320954.8145751432</v>
      </c>
    </row>
    <row r="19" spans="1:11" s="1" customFormat="1" ht="15" customHeight="1" x14ac:dyDescent="0.2">
      <c r="A19" s="83" t="s">
        <v>21</v>
      </c>
      <c r="B19" s="84"/>
      <c r="C19" s="35">
        <v>3247299</v>
      </c>
      <c r="D19" s="26"/>
      <c r="E19" s="37">
        <f>+C19*D$18</f>
        <v>3406416.6509999996</v>
      </c>
      <c r="F19" s="26"/>
      <c r="G19" s="37">
        <f t="shared" ref="G19:I22" si="7">+E19*F$18</f>
        <v>3682336.3997309995</v>
      </c>
      <c r="H19" s="27"/>
      <c r="I19" s="39">
        <f t="shared" si="7"/>
        <v>3829629.8557202397</v>
      </c>
      <c r="J19" s="41"/>
      <c r="K19" s="39">
        <f t="shared" ref="K19:K22" si="8">+I19*J$18</f>
        <v>4040259.4977848525</v>
      </c>
    </row>
    <row r="20" spans="1:11" s="1" customFormat="1" ht="15" customHeight="1" x14ac:dyDescent="0.2">
      <c r="A20" s="83" t="s">
        <v>22</v>
      </c>
      <c r="B20" s="84"/>
      <c r="C20" s="35">
        <v>92729667</v>
      </c>
      <c r="D20" s="26"/>
      <c r="E20" s="37">
        <f t="shared" ref="E20:E22" si="9">+C20*D$18</f>
        <v>97273420.682999998</v>
      </c>
      <c r="F20" s="26"/>
      <c r="G20" s="37">
        <f t="shared" si="7"/>
        <v>105152567.758323</v>
      </c>
      <c r="H20" s="27"/>
      <c r="I20" s="39">
        <f t="shared" si="7"/>
        <v>109358670.46865593</v>
      </c>
      <c r="J20" s="41"/>
      <c r="K20" s="39">
        <f t="shared" si="8"/>
        <v>115373397.344432</v>
      </c>
    </row>
    <row r="21" spans="1:11" s="1" customFormat="1" ht="15" customHeight="1" x14ac:dyDescent="0.2">
      <c r="A21" s="83" t="s">
        <v>23</v>
      </c>
      <c r="B21" s="84"/>
      <c r="C21" s="35">
        <v>18542313</v>
      </c>
      <c r="D21" s="26"/>
      <c r="E21" s="37">
        <f t="shared" si="9"/>
        <v>19450886.336999997</v>
      </c>
      <c r="F21" s="26"/>
      <c r="G21" s="37">
        <f t="shared" si="7"/>
        <v>21026408.130296998</v>
      </c>
      <c r="H21" s="27"/>
      <c r="I21" s="39">
        <f t="shared" si="7"/>
        <v>21867464.455508877</v>
      </c>
      <c r="J21" s="41"/>
      <c r="K21" s="39">
        <f t="shared" si="8"/>
        <v>23070175.000561863</v>
      </c>
    </row>
    <row r="22" spans="1:11" s="1" customFormat="1" ht="15" customHeight="1" thickBot="1" x14ac:dyDescent="0.25">
      <c r="A22" s="87" t="s">
        <v>24</v>
      </c>
      <c r="B22" s="88"/>
      <c r="C22" s="36">
        <f>111271980-1245970</f>
        <v>110026010</v>
      </c>
      <c r="D22" s="28"/>
      <c r="E22" s="38">
        <f t="shared" si="9"/>
        <v>115417284.48999999</v>
      </c>
      <c r="F22" s="28"/>
      <c r="G22" s="38">
        <f t="shared" si="7"/>
        <v>124766084.53368999</v>
      </c>
      <c r="H22" s="29"/>
      <c r="I22" s="40">
        <f t="shared" si="7"/>
        <v>129756727.91503759</v>
      </c>
      <c r="J22" s="41"/>
      <c r="K22" s="40">
        <f t="shared" si="8"/>
        <v>136893347.95036465</v>
      </c>
    </row>
    <row r="23" spans="1:11" s="1" customFormat="1" ht="15" customHeight="1" x14ac:dyDescent="0.2">
      <c r="A23" s="9"/>
      <c r="B23" s="9"/>
      <c r="C23" s="10"/>
      <c r="D23" s="10"/>
      <c r="E23" s="10"/>
      <c r="F23" s="10"/>
      <c r="G23" s="10"/>
    </row>
    <row r="24" spans="1:11" s="1" customFormat="1" ht="12.75" customHeight="1" x14ac:dyDescent="0.2">
      <c r="A24" s="2"/>
      <c r="B24" s="49" t="s">
        <v>25</v>
      </c>
      <c r="C24" s="78" t="s">
        <v>26</v>
      </c>
      <c r="D24" s="78"/>
      <c r="E24" s="20"/>
      <c r="F24" s="11"/>
      <c r="G24" s="11"/>
    </row>
    <row r="25" spans="1:11" s="1" customFormat="1" ht="12.75" customHeight="1" x14ac:dyDescent="0.2">
      <c r="A25" s="2"/>
      <c r="B25" s="49" t="s">
        <v>27</v>
      </c>
      <c r="C25" s="31">
        <v>44531</v>
      </c>
      <c r="D25" s="48"/>
      <c r="E25" s="48"/>
      <c r="F25" s="12"/>
      <c r="G25" s="12"/>
    </row>
    <row r="26" spans="1:11" s="1" customFormat="1" ht="12.75" customHeight="1" x14ac:dyDescent="0.2">
      <c r="A26" s="2"/>
      <c r="B26" s="49" t="s">
        <v>28</v>
      </c>
      <c r="C26" s="31">
        <v>44927</v>
      </c>
      <c r="D26" s="48"/>
      <c r="E26" s="48"/>
      <c r="F26" s="12"/>
      <c r="G26" s="12"/>
    </row>
    <row r="27" spans="1:11" s="1" customFormat="1" ht="12.75" customHeight="1" x14ac:dyDescent="0.2">
      <c r="A27" s="2"/>
      <c r="B27" s="49" t="s">
        <v>29</v>
      </c>
      <c r="C27" s="31">
        <v>45443</v>
      </c>
      <c r="D27" s="48"/>
      <c r="E27" s="48"/>
      <c r="F27" s="12"/>
      <c r="G27" s="12"/>
    </row>
    <row r="28" spans="1:11" s="1" customFormat="1" ht="12.75" customHeight="1" x14ac:dyDescent="0.2">
      <c r="A28" s="2"/>
      <c r="B28" s="49" t="s">
        <v>30</v>
      </c>
      <c r="C28" s="78" t="s">
        <v>43</v>
      </c>
      <c r="D28" s="78"/>
      <c r="E28" s="48"/>
      <c r="F28" s="12"/>
      <c r="G28" s="12"/>
    </row>
    <row r="29" spans="1:11" s="1" customFormat="1" ht="15" customHeight="1" x14ac:dyDescent="0.2">
      <c r="A29" s="2"/>
      <c r="B29" s="3"/>
      <c r="C29" s="12"/>
      <c r="D29" s="12"/>
      <c r="E29" s="12"/>
      <c r="F29" s="12"/>
      <c r="G29" s="3"/>
    </row>
    <row r="30" spans="1:11" s="1" customFormat="1" ht="19.5" customHeight="1" x14ac:dyDescent="0.2">
      <c r="A30" s="13" t="s">
        <v>32</v>
      </c>
      <c r="B30" s="13"/>
      <c r="C30" s="13"/>
      <c r="D30" s="13"/>
      <c r="E30" s="13"/>
      <c r="F30" s="13"/>
      <c r="G30" s="13"/>
    </row>
    <row r="31" spans="1:11" s="1" customFormat="1" ht="12.75" customHeight="1" x14ac:dyDescent="0.2">
      <c r="A31" s="2"/>
      <c r="B31" s="89"/>
      <c r="C31" s="89"/>
      <c r="D31" s="48"/>
      <c r="E31" s="14"/>
      <c r="F31" s="14"/>
      <c r="G31" s="14"/>
    </row>
    <row r="32" spans="1:11" s="1" customFormat="1" ht="12.75" x14ac:dyDescent="0.2">
      <c r="A32" s="2"/>
      <c r="B32" s="90" t="s">
        <v>40</v>
      </c>
      <c r="C32" s="91"/>
      <c r="D32" s="15"/>
      <c r="E32" s="14"/>
      <c r="F32" s="14"/>
      <c r="G32" s="14"/>
    </row>
    <row r="33" spans="1:8" s="1" customFormat="1" ht="12.75" x14ac:dyDescent="0.2">
      <c r="A33" s="2"/>
      <c r="B33" s="50"/>
      <c r="C33" s="50">
        <v>2020</v>
      </c>
      <c r="D33" s="15">
        <v>1.0489999999999999</v>
      </c>
      <c r="E33" s="14"/>
      <c r="F33" s="14"/>
      <c r="G33" s="14"/>
    </row>
    <row r="34" spans="1:8" s="1" customFormat="1" ht="12.75" x14ac:dyDescent="0.2">
      <c r="A34" s="2"/>
      <c r="B34" s="50"/>
      <c r="C34" s="50">
        <v>2021</v>
      </c>
      <c r="D34" s="15">
        <v>1.081</v>
      </c>
      <c r="E34" s="14"/>
      <c r="F34" s="14"/>
      <c r="G34" s="14"/>
    </row>
    <row r="35" spans="1:8" s="1" customFormat="1" ht="12.75" x14ac:dyDescent="0.2">
      <c r="A35" s="2"/>
      <c r="B35" s="16"/>
      <c r="C35" s="16"/>
      <c r="D35" s="14"/>
      <c r="E35" s="14"/>
      <c r="F35" s="14"/>
      <c r="G35" s="14"/>
    </row>
    <row r="36" spans="1:8" s="17" customFormat="1" ht="12.75" x14ac:dyDescent="0.25">
      <c r="A36" s="100" t="s">
        <v>33</v>
      </c>
      <c r="B36" s="100"/>
      <c r="C36" s="100"/>
      <c r="D36" s="100"/>
      <c r="E36" s="100"/>
      <c r="F36" s="100"/>
      <c r="G36" s="100"/>
    </row>
    <row r="37" spans="1:8" s="17" customFormat="1" ht="12.75" x14ac:dyDescent="0.25">
      <c r="A37" s="4"/>
      <c r="B37" s="92" t="s">
        <v>34</v>
      </c>
      <c r="C37" s="92"/>
      <c r="D37" s="18"/>
      <c r="E37" s="18"/>
      <c r="F37" s="18"/>
      <c r="G37" s="18"/>
    </row>
    <row r="38" spans="1:8" s="17" customFormat="1" ht="12.75" x14ac:dyDescent="0.2">
      <c r="A38" s="4"/>
      <c r="B38" s="93" t="s">
        <v>35</v>
      </c>
      <c r="C38" s="93"/>
      <c r="D38" s="15">
        <v>1.04</v>
      </c>
      <c r="E38" s="20"/>
      <c r="G38" s="18"/>
    </row>
    <row r="39" spans="1:8" s="17" customFormat="1" x14ac:dyDescent="0.2">
      <c r="A39" s="4"/>
      <c r="B39" s="93" t="s">
        <v>39</v>
      </c>
      <c r="C39" s="93"/>
      <c r="D39" s="15">
        <v>1.0549999999999999</v>
      </c>
      <c r="E39" s="30"/>
      <c r="G39" s="18"/>
    </row>
    <row r="40" spans="1:8" s="1" customFormat="1" ht="12.75" x14ac:dyDescent="0.2">
      <c r="B40" s="19"/>
      <c r="C40" s="19"/>
      <c r="D40" s="19"/>
      <c r="E40" s="19"/>
      <c r="F40" s="19"/>
      <c r="G40" s="19"/>
    </row>
    <row r="41" spans="1:8" x14ac:dyDescent="0.25">
      <c r="A41" s="96" t="s">
        <v>47</v>
      </c>
      <c r="B41" s="96"/>
      <c r="C41" s="96"/>
      <c r="D41" s="96"/>
      <c r="E41" s="96"/>
      <c r="F41" s="96"/>
      <c r="G41" s="96"/>
      <c r="H41" s="96"/>
    </row>
  </sheetData>
  <mergeCells count="26">
    <mergeCell ref="B39:C39"/>
    <mergeCell ref="A41:H41"/>
    <mergeCell ref="C28:D28"/>
    <mergeCell ref="B31:C31"/>
    <mergeCell ref="B32:C32"/>
    <mergeCell ref="A36:G36"/>
    <mergeCell ref="B37:C37"/>
    <mergeCell ref="B38:C38"/>
    <mergeCell ref="C24:D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B10:G10"/>
    <mergeCell ref="B4:G4"/>
    <mergeCell ref="B5:G5"/>
    <mergeCell ref="B6:G6"/>
    <mergeCell ref="B8:G8"/>
    <mergeCell ref="B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Гаханы ДК март 2022</vt:lpstr>
      <vt:lpstr>Водоснабжение март 2022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Ruser</cp:lastModifiedBy>
  <cp:lastPrinted>2022-03-21T15:11:28Z</cp:lastPrinted>
  <dcterms:created xsi:type="dcterms:W3CDTF">2020-09-25T12:10:42Z</dcterms:created>
  <dcterms:modified xsi:type="dcterms:W3CDTF">2022-03-21T16:39:41Z</dcterms:modified>
</cp:coreProperties>
</file>